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19"/>
  </bookViews>
  <sheets>
    <sheet name="Обоснование" sheetId="54" r:id="rId1"/>
  </sheets>
  <definedNames>
    <definedName name="_xlnm.Print_Area" localSheetId="0">Обоснование!$A$1:$K$51</definedName>
  </definedNames>
  <calcPr calcId="145621"/>
</workbook>
</file>

<file path=xl/calcChain.xml><?xml version="1.0" encoding="utf-8"?>
<calcChain xmlns="http://schemas.openxmlformats.org/spreadsheetml/2006/main">
  <c r="K19" i="54" l="1"/>
  <c r="J13" i="54" l="1"/>
  <c r="J8" i="54"/>
  <c r="K16" i="54"/>
  <c r="K15" i="54"/>
  <c r="K14" i="54"/>
  <c r="K13" i="54"/>
  <c r="K8" i="54"/>
  <c r="K9" i="54"/>
  <c r="K10" i="54"/>
  <c r="K11" i="54"/>
  <c r="K12" i="54"/>
  <c r="J9" i="54"/>
  <c r="J10" i="54"/>
  <c r="J11" i="54"/>
  <c r="J12" i="54"/>
  <c r="J14" i="54"/>
  <c r="J15" i="54"/>
  <c r="J16" i="54"/>
  <c r="J17" i="54"/>
  <c r="I9" i="54"/>
  <c r="I10" i="54"/>
  <c r="I11" i="54"/>
  <c r="I12" i="54"/>
  <c r="I13" i="54"/>
  <c r="I14" i="54"/>
  <c r="I15" i="54"/>
  <c r="I16" i="54"/>
  <c r="I17" i="54"/>
  <c r="H9" i="54"/>
  <c r="H10" i="54"/>
  <c r="H11" i="54"/>
  <c r="H12" i="54"/>
  <c r="H13" i="54"/>
  <c r="H14" i="54"/>
  <c r="H15" i="54"/>
  <c r="H16" i="54"/>
  <c r="H17" i="54"/>
  <c r="H18" i="54"/>
  <c r="K18" i="54" s="1"/>
  <c r="I18" i="54" l="1"/>
  <c r="J18" i="54" s="1"/>
  <c r="I8" i="54"/>
  <c r="H8" i="54"/>
  <c r="H21" i="54" l="1"/>
</calcChain>
</file>

<file path=xl/sharedStrings.xml><?xml version="1.0" encoding="utf-8"?>
<sst xmlns="http://schemas.openxmlformats.org/spreadsheetml/2006/main" count="38" uniqueCount="30">
  <si>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</si>
  <si>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</si>
  <si>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</si>
  <si>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</si>
  <si>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</si>
  <si>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</si>
  <si>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</si>
  <si>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</si>
  <si>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</si>
  <si>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</si>
  <si>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</si>
  <si>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</si>
  <si>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</si>
  <si>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</si>
  <si>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</si>
  <si>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</si>
  <si>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</si>
  <si>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</si>
  <si>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</si>
  <si>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</si>
  <si>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Страмилова Д.А.</t>
  </si>
  <si>
    <t>Наконечники для дозаторов без фильтра (2-200мкл)</t>
  </si>
  <si>
    <t>уп</t>
  </si>
  <si>
    <t>Наконечники для дозаторов с фильтром (01-10мкл)</t>
  </si>
  <si>
    <t>Наконечники для дозаторов с фильтром (1-10мкл)</t>
  </si>
  <si>
    <t>Микропробирка для ПЦР</t>
  </si>
  <si>
    <t xml:space="preserve">Пестики </t>
  </si>
  <si>
    <t>Пробирка</t>
  </si>
  <si>
    <t>штатив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</si>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</sst>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22</xdr:row>
      <xdr:rowOff>275167</xdr:rowOff>
    </xdr:from>
    <xdr:to>
      <xdr:col>10</xdr:col>
      <xdr:colOff>84666</xdr:colOff>
      <xdr:row>25</xdr:row>
      <xdr:rowOff>52917</xdr:rowOff>
    </xdr:to>
    <xdr:pic>
      <xdr:nvPicPr>
        <xdr:cNvPr id="1245" name="Рисунок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="90" zoomScaleSheetLayoutView="90" workbookViewId="0">
      <selection activeCell="K20" sqref="K20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40.5" x14ac:dyDescent="0.35">
      <c r="A8" s="26">
        <v>1</v>
      </c>
      <c r="B8" s="27" t="s">
        <v>21</v>
      </c>
      <c r="C8" s="28" t="s">
        <v>22</v>
      </c>
      <c r="D8" s="43">
        <v>50</v>
      </c>
      <c r="E8" s="49">
        <v>756</v>
      </c>
      <c r="F8" s="49">
        <v>808.92</v>
      </c>
      <c r="G8" s="49">
        <v>793.8</v>
      </c>
      <c r="H8" s="46">
        <f>(E8+F8+G8)/3</f>
        <v>786.24000000000012</v>
      </c>
      <c r="I8" s="47">
        <f>SQRT((POWER(E8-H8,2)+((POWER(F8-H8,2)+((POWER(G8-H8,2))/2)))))</f>
        <v>38.176128667008633</v>
      </c>
      <c r="J8" s="51">
        <f>I8/H8*100</f>
        <v>4.8555312203663803</v>
      </c>
      <c r="K8" s="48">
        <f>H8*D8</f>
        <v>39312.000000000007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8" si="0">(E9+F9+G9)/3</f>
        <v>0</v>
      </c>
      <c r="I9" s="47">
        <f t="shared" ref="I9:I18" si="1">SQRT((POWER(E9-H9,2)+((POWER(F9-H9,2)+((POWER(G9-H9,2))/2)))))</f>
        <v>0</v>
      </c>
      <c r="J9" s="51" t="e">
        <f t="shared" ref="J9:J17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29" customFormat="1" ht="39.75" customHeight="1" x14ac:dyDescent="0.35">
      <c r="A13" s="26">
        <v>2</v>
      </c>
      <c r="B13" s="27" t="s">
        <v>23</v>
      </c>
      <c r="C13" s="28" t="s">
        <v>22</v>
      </c>
      <c r="D13" s="43">
        <v>5</v>
      </c>
      <c r="E13" s="44">
        <v>1953</v>
      </c>
      <c r="F13" s="44">
        <v>2089.71</v>
      </c>
      <c r="G13" s="45">
        <v>2050.65</v>
      </c>
      <c r="H13" s="46">
        <f t="shared" si="0"/>
        <v>2031.1200000000001</v>
      </c>
      <c r="I13" s="47">
        <f t="shared" si="1"/>
        <v>98.621665723105735</v>
      </c>
      <c r="J13" s="51">
        <f>I13/H13*100</f>
        <v>4.8555312203663856</v>
      </c>
      <c r="K13" s="48">
        <f t="shared" ref="K13:K18" si="4">H13*D13</f>
        <v>10155.6</v>
      </c>
      <c r="L13" s="6"/>
    </row>
    <row r="14" spans="1:13" s="29" customFormat="1" ht="39.75" customHeight="1" x14ac:dyDescent="0.35">
      <c r="A14" s="26">
        <v>3</v>
      </c>
      <c r="B14" s="27" t="s">
        <v>23</v>
      </c>
      <c r="C14" s="28" t="s">
        <v>28</v>
      </c>
      <c r="D14" s="43">
        <v>5</v>
      </c>
      <c r="E14" s="44">
        <v>410</v>
      </c>
      <c r="F14" s="44">
        <v>438.7</v>
      </c>
      <c r="G14" s="45">
        <v>430.5</v>
      </c>
      <c r="H14" s="46">
        <f t="shared" si="0"/>
        <v>426.40000000000003</v>
      </c>
      <c r="I14" s="47">
        <f t="shared" si="1"/>
        <v>20.703985123642255</v>
      </c>
      <c r="J14" s="51">
        <f t="shared" si="2"/>
        <v>4.8555312203663821</v>
      </c>
      <c r="K14" s="48">
        <f t="shared" si="4"/>
        <v>2132</v>
      </c>
      <c r="L14" s="6"/>
    </row>
    <row r="15" spans="1:13" s="29" customFormat="1" ht="39.75" customHeight="1" x14ac:dyDescent="0.35">
      <c r="A15" s="26">
        <v>4</v>
      </c>
      <c r="B15" s="27" t="s">
        <v>24</v>
      </c>
      <c r="C15" s="28" t="s">
        <v>22</v>
      </c>
      <c r="D15" s="43">
        <v>5</v>
      </c>
      <c r="E15" s="44">
        <v>1875</v>
      </c>
      <c r="F15" s="44">
        <v>2006.25</v>
      </c>
      <c r="G15" s="45">
        <v>1968.75</v>
      </c>
      <c r="H15" s="46">
        <f t="shared" si="0"/>
        <v>1950</v>
      </c>
      <c r="I15" s="47">
        <f t="shared" si="1"/>
        <v>94.682858797144476</v>
      </c>
      <c r="J15" s="51">
        <f t="shared" si="2"/>
        <v>4.855531220366383</v>
      </c>
      <c r="K15" s="48">
        <f t="shared" si="4"/>
        <v>9750</v>
      </c>
      <c r="L15" s="6"/>
    </row>
    <row r="16" spans="1:13" s="29" customFormat="1" ht="39.75" customHeight="1" x14ac:dyDescent="0.35">
      <c r="A16" s="26">
        <v>5</v>
      </c>
      <c r="B16" s="27" t="s">
        <v>25</v>
      </c>
      <c r="C16" s="28" t="s">
        <v>22</v>
      </c>
      <c r="D16" s="43">
        <v>10</v>
      </c>
      <c r="E16" s="44">
        <v>1402</v>
      </c>
      <c r="F16" s="44">
        <v>1500.14</v>
      </c>
      <c r="G16" s="45">
        <v>1472.1</v>
      </c>
      <c r="H16" s="46">
        <f t="shared" si="0"/>
        <v>1458.08</v>
      </c>
      <c r="I16" s="47">
        <f t="shared" si="1"/>
        <v>70.797529617918215</v>
      </c>
      <c r="J16" s="51">
        <f t="shared" si="2"/>
        <v>4.8555312203663874</v>
      </c>
      <c r="K16" s="48">
        <f t="shared" si="4"/>
        <v>14580.8</v>
      </c>
      <c r="L16" s="6"/>
    </row>
    <row r="17" spans="1:12" s="29" customFormat="1" ht="39.75" customHeight="1" x14ac:dyDescent="0.35">
      <c r="A17" s="26">
        <v>6</v>
      </c>
      <c r="B17" s="27" t="s">
        <v>27</v>
      </c>
      <c r="C17" s="28" t="s">
        <v>29</v>
      </c>
      <c r="D17" s="43">
        <v>50</v>
      </c>
      <c r="E17" s="44">
        <v>18.600000000000001</v>
      </c>
      <c r="F17" s="44">
        <v>19.899999999999999</v>
      </c>
      <c r="G17" s="45">
        <v>19.53</v>
      </c>
      <c r="H17" s="46">
        <f t="shared" si="0"/>
        <v>19.343333333333334</v>
      </c>
      <c r="I17" s="47">
        <f t="shared" si="1"/>
        <v>0.93800023691065293</v>
      </c>
      <c r="J17" s="51">
        <f t="shared" si="2"/>
        <v>4.849217147564981</v>
      </c>
      <c r="K17" s="48">
        <v>967</v>
      </c>
      <c r="L17" s="6"/>
    </row>
    <row r="18" spans="1:12" s="29" customFormat="1" ht="39.75" customHeight="1" x14ac:dyDescent="0.35">
      <c r="A18" s="26">
        <v>7</v>
      </c>
      <c r="B18" s="27" t="s">
        <v>26</v>
      </c>
      <c r="C18" s="28" t="s">
        <v>29</v>
      </c>
      <c r="D18" s="43">
        <v>1000</v>
      </c>
      <c r="E18" s="44">
        <v>67</v>
      </c>
      <c r="F18" s="44">
        <v>71.69</v>
      </c>
      <c r="G18" s="45">
        <v>70.349999999999994</v>
      </c>
      <c r="H18" s="46">
        <f t="shared" si="0"/>
        <v>69.679999999999993</v>
      </c>
      <c r="I18" s="47">
        <f t="shared" si="1"/>
        <v>3.3833341543512936</v>
      </c>
      <c r="J18" s="51">
        <f>I18/H18*100</f>
        <v>4.8555312203663803</v>
      </c>
      <c r="K18" s="48">
        <f t="shared" si="4"/>
        <v>69679.999999999985</v>
      </c>
      <c r="L18" s="6"/>
    </row>
    <row r="19" spans="1:12" s="8" customFormat="1" ht="23.25" x14ac:dyDescent="0.35">
      <c r="A19" s="30" t="s">
        <v>16</v>
      </c>
      <c r="B19" s="31"/>
      <c r="C19" s="32"/>
      <c r="D19" s="32"/>
      <c r="E19" s="32"/>
      <c r="F19" s="32"/>
      <c r="G19" s="32"/>
      <c r="H19" s="33"/>
      <c r="I19" s="34"/>
      <c r="J19" s="35"/>
      <c r="K19" s="41">
        <f>SUM(K8:K18)</f>
        <v>146577.4</v>
      </c>
    </row>
    <row r="20" spans="1:12" s="7" customFormat="1" ht="23.25" x14ac:dyDescent="0.35">
      <c r="A20" s="36"/>
      <c r="B20" s="37"/>
      <c r="C20" s="38"/>
      <c r="D20" s="38"/>
      <c r="E20" s="38"/>
      <c r="F20" s="38"/>
      <c r="G20" s="38"/>
      <c r="H20" s="37"/>
      <c r="I20" s="38"/>
      <c r="J20" s="38"/>
      <c r="K20" s="39"/>
    </row>
    <row r="21" spans="1:12" s="7" customFormat="1" ht="23.25" x14ac:dyDescent="0.35">
      <c r="A21" s="16" t="s">
        <v>13</v>
      </c>
      <c r="B21" s="37"/>
      <c r="C21" s="38"/>
      <c r="D21" s="38"/>
      <c r="E21" s="38"/>
      <c r="F21" s="38"/>
      <c r="G21" s="38"/>
      <c r="H21" s="40" t="str">
        <f>IF(J20&lt;33,"однородной","неоднородной")</f>
        <v>однородной</v>
      </c>
      <c r="I21" s="38"/>
      <c r="J21" s="38"/>
      <c r="K21" s="39"/>
    </row>
    <row r="22" spans="1:12" s="7" customFormat="1" ht="23.25" x14ac:dyDescent="0.35">
      <c r="A22" s="16"/>
      <c r="B22" s="37"/>
      <c r="C22" s="38"/>
      <c r="D22" s="38"/>
      <c r="E22" s="38"/>
      <c r="F22" s="38"/>
      <c r="G22" s="38"/>
      <c r="I22" s="38"/>
      <c r="J22" s="38"/>
      <c r="K22" s="39"/>
    </row>
    <row r="23" spans="1:12" s="7" customFormat="1" ht="23.25" x14ac:dyDescent="0.35">
      <c r="A23" s="16" t="s">
        <v>10</v>
      </c>
      <c r="B23" s="37"/>
      <c r="C23" s="38"/>
      <c r="D23" s="38"/>
      <c r="E23" s="38"/>
      <c r="F23" s="38"/>
      <c r="G23" s="38"/>
      <c r="H23" s="37"/>
      <c r="I23" s="38"/>
      <c r="J23" s="38"/>
      <c r="K23" s="39"/>
    </row>
    <row r="24" spans="1:12" s="2" customFormat="1" ht="23.25" x14ac:dyDescent="0.35">
      <c r="A24" s="16"/>
      <c r="B24" s="50"/>
      <c r="C24" s="10"/>
      <c r="D24" s="10"/>
      <c r="E24" s="10"/>
      <c r="F24" s="10"/>
      <c r="G24" s="10"/>
      <c r="H24" s="9"/>
      <c r="I24" s="10"/>
      <c r="J24" s="10"/>
      <c r="K24" s="11"/>
    </row>
    <row r="25" spans="1:12" s="2" customFormat="1" ht="23.25" x14ac:dyDescent="0.35">
      <c r="A25" s="16"/>
      <c r="B25" s="9"/>
      <c r="C25" s="10"/>
      <c r="D25" s="10"/>
      <c r="E25" s="10"/>
      <c r="F25" s="10"/>
      <c r="G25" s="10"/>
      <c r="H25" s="9"/>
      <c r="I25" s="10"/>
      <c r="J25" s="10"/>
      <c r="K25" s="11"/>
    </row>
    <row r="26" spans="1:12" s="2" customFormat="1" ht="23.25" x14ac:dyDescent="0.35">
      <c r="A26" s="16"/>
      <c r="B26" s="9"/>
      <c r="C26" s="10"/>
      <c r="D26" s="10"/>
      <c r="E26" s="10"/>
      <c r="F26" s="10"/>
      <c r="G26" s="10"/>
      <c r="H26" s="9"/>
      <c r="I26" s="10"/>
      <c r="J26" s="10"/>
      <c r="K26" s="11"/>
    </row>
    <row r="27" spans="1:12" s="2" customFormat="1" ht="15.75" x14ac:dyDescent="0.25">
      <c r="B27" s="4"/>
      <c r="H27" s="4"/>
    </row>
    <row r="28" spans="1:12" s="7" customFormat="1" ht="23.25" x14ac:dyDescent="0.35">
      <c r="A28" s="12" t="s">
        <v>19</v>
      </c>
      <c r="B28" s="13"/>
      <c r="C28" s="13"/>
      <c r="D28" s="13"/>
      <c r="E28" s="13"/>
      <c r="F28" s="13"/>
      <c r="H28" s="19"/>
      <c r="K28" s="14" t="s">
        <v>20</v>
      </c>
      <c r="L28" s="8"/>
    </row>
    <row r="29" spans="1:12" s="2" customFormat="1" ht="15.75" x14ac:dyDescent="0.25">
      <c r="B29" s="4"/>
      <c r="H29" s="4"/>
    </row>
    <row r="30" spans="1:12" s="2" customFormat="1" ht="15.75" x14ac:dyDescent="0.25">
      <c r="B30" s="4"/>
      <c r="H30" s="4"/>
    </row>
    <row r="31" spans="1:12" s="2" customFormat="1" ht="15.75" x14ac:dyDescent="0.25">
      <c r="B31" s="4"/>
      <c r="H31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2026-07-24T01:24:56Z</dcterms:modified>
</cp:coreProperties>
</file>