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filterPrivacy="1"/>
  <xr:revisionPtr revIDLastSave="0" documentId="13_ncr:1_{5FD65073-780F-4B15-8348-C6A92D8A26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<sst xmlns="http://schemas.openxmlformats.org/spreadsheetml/2006/main" count="25" uniqueCount="25">
  <si>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</si>
  <si>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</si>
  <si>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</si>
  <si>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</si>
  <si>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</si>
  <si>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</si>
  <si>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</si>
  <si>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</si>
  <si>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</si>
  <si>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</si>
  <si>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</si>
  <si>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</si>
  <si>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</si>
  <si>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</si>
  <si>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</si>
  <si>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</si>
  <si>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пр-во</t>
  </si>
  <si>
    <t>Наименьшее значение цены контракта</t>
  </si>
  <si>
    <t>37.00.11.140</t>
  </si>
  <si>
    <t>Коммерческое предложение Поставщика №3  счет от 14.07.2026 №13</t>
  </si>
  <si>
    <t>усл.ед.</t>
  </si>
  <si>
    <t xml:space="preserve"> услуги гидродинамической промывки подземного канализационного трубопровода общежития №7 и №8</t>
  </si>
  <si>
    <t>Коммерческое предложение Поставщика №1  счет от 16.07.2026 №11607</t>
  </si>
  <si>
    <t xml:space="preserve">Коммерческое предложение Поставщика №2  </t>
  </si>
  <si>
    <t>Услуги по гидродинамической промывки подземного канализационного трубопровода (протяженностью 22 метра) с очисткой жироуловителя Колодцы КК 6,8,9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</si>
</sst>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Fill="1"/>
    <xf numFmtId="4" fontId="1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5" fillId="0" borderId="8" xfId="0" applyNumberFormat="1" applyFont="1" applyFill="1" applyBorder="1" applyAlignment="1">
      <alignment horizontal="center" vertical="center"/>
    </xf>
    <xf numFmtId="0" fontId="13" fillId="0" borderId="0" xfId="0" applyFont="1" applyBorder="1"/>
    <xf numFmtId="4" fontId="9" fillId="0" borderId="0" xfId="0" applyNumberFormat="1" applyFont="1" applyAlignment="1">
      <alignment wrapText="1"/>
    </xf>
    <xf numFmtId="4" fontId="8" fillId="0" borderId="1" xfId="0" applyNumberFormat="1" applyFont="1" applyFill="1" applyBorder="1" applyAlignment="1">
      <alignment horizontal="center" vertical="center"/>
    </xf>
    <xf numFmtId="0" fontId="19" fillId="0" borderId="10" xfId="4" applyFont="1" applyBorder="1" applyAlignment="1" applyProtection="1">
      <alignment vertical="center"/>
    </xf>
    <xf numFmtId="0" fontId="9" fillId="0" borderId="1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Денежный" xfId="1" builtinId="4"/>
    <cellStyle name="Обычный" xfId="0" builtinId="0"/>
    <cellStyle name="Обычный 2" xfId="2" xr:uid="{00000000-0005-0000-0000-000002000000}"/>
    <cellStyle name="Обычный 3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us.zakupki44fz.ru/app/okpd2/37.00.11.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115" zoomScaleNormal="115" zoomScaleSheetLayoutView="130" workbookViewId="0">
      <selection activeCell="R4" sqref="R4"/>
    </sheetView>
  </sheetViews>
  <sheetFormatPr defaultRowHeight="15" x14ac:dyDescent="0.25"/>
  <cols>
    <col min="1" max="1" width="4.140625" style="26" customWidth="1"/>
    <col min="2" max="2" width="33.42578125" style="26" customWidth="1"/>
    <col min="3" max="3" width="16.85546875" style="26" customWidth="1"/>
    <col min="4" max="4" width="5" style="26" customWidth="1"/>
    <col min="5" max="6" width="12" style="26" customWidth="1"/>
    <col min="7" max="7" width="11.7109375" style="26" customWidth="1"/>
    <col min="8" max="8" width="2.7109375" style="26" customWidth="1"/>
    <col min="9" max="9" width="2.85546875" style="26" customWidth="1"/>
    <col min="10" max="10" width="8" style="26" customWidth="1"/>
    <col min="11" max="11" width="9.7109375" style="26" customWidth="1"/>
    <col min="12" max="12" width="9.140625" style="26"/>
    <col min="13" max="13" width="8.140625" style="26" customWidth="1"/>
    <col min="14" max="14" width="9.140625" style="26"/>
    <col min="15" max="15" width="10.42578125" style="26" customWidth="1"/>
    <col min="16" max="16" width="13" style="26" customWidth="1"/>
    <col min="17" max="16384" width="9.140625" style="26"/>
  </cols>
  <sheetData>
    <row r="1" spans="1:16" ht="16.5" customHeight="1" x14ac:dyDescent="0.25">
      <c r="A1" s="1"/>
      <c r="B1" s="44" t="s">
        <v>11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2"/>
    </row>
    <row r="2" spans="1:16" s="27" customFormat="1" ht="16.5" customHeight="1" x14ac:dyDescent="0.25">
      <c r="A2" s="19"/>
      <c r="B2" s="45" t="s">
        <v>21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" customHeight="1" x14ac:dyDescent="0.25">
      <c r="B3" s="46" t="s">
        <v>10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37" t="s">
        <v>9</v>
      </c>
      <c r="B5" s="37" t="s">
        <v>0</v>
      </c>
      <c r="C5" s="38" t="s">
        <v>13</v>
      </c>
      <c r="D5" s="41" t="s">
        <v>14</v>
      </c>
      <c r="E5" s="37" t="s">
        <v>1</v>
      </c>
      <c r="F5" s="37"/>
      <c r="G5" s="37"/>
      <c r="H5" s="37"/>
      <c r="I5" s="37"/>
      <c r="J5" s="37" t="s">
        <v>2</v>
      </c>
      <c r="K5" s="47" t="s">
        <v>3</v>
      </c>
      <c r="L5" s="47" t="s">
        <v>4</v>
      </c>
      <c r="M5" s="37" t="s">
        <v>5</v>
      </c>
      <c r="N5" s="37" t="s">
        <v>6</v>
      </c>
      <c r="O5" s="37" t="s">
        <v>12</v>
      </c>
      <c r="P5" s="48" t="s">
        <v>7</v>
      </c>
    </row>
    <row r="6" spans="1:16" ht="76.5" customHeight="1" x14ac:dyDescent="0.25">
      <c r="A6" s="37"/>
      <c r="B6" s="37"/>
      <c r="C6" s="39"/>
      <c r="D6" s="41"/>
      <c r="E6" s="24" t="s">
        <v>22</v>
      </c>
      <c r="F6" s="24" t="s">
        <v>23</v>
      </c>
      <c r="G6" s="24" t="s">
        <v>19</v>
      </c>
      <c r="H6" s="13">
        <v>4</v>
      </c>
      <c r="I6" s="13">
        <v>5</v>
      </c>
      <c r="J6" s="37"/>
      <c r="K6" s="47"/>
      <c r="L6" s="47"/>
      <c r="M6" s="37"/>
      <c r="N6" s="37"/>
      <c r="O6" s="37"/>
      <c r="P6" s="48"/>
    </row>
    <row r="7" spans="1:16" ht="16.5" customHeight="1" x14ac:dyDescent="0.25">
      <c r="A7" s="37"/>
      <c r="B7" s="37"/>
      <c r="C7" s="40"/>
      <c r="D7" s="41"/>
      <c r="E7" s="37" t="s">
        <v>8</v>
      </c>
      <c r="F7" s="37"/>
      <c r="G7" s="37"/>
      <c r="H7" s="37"/>
      <c r="I7" s="37"/>
      <c r="J7" s="37"/>
      <c r="K7" s="47"/>
      <c r="L7" s="47"/>
      <c r="M7" s="37"/>
      <c r="N7" s="37"/>
      <c r="O7" s="37"/>
      <c r="P7" s="48"/>
    </row>
    <row r="8" spans="1:16" ht="12.75" customHeight="1" thickBot="1" x14ac:dyDescent="0.3">
      <c r="A8" s="15">
        <v>1</v>
      </c>
      <c r="B8" s="13">
        <v>2</v>
      </c>
      <c r="C8" s="16">
        <v>3</v>
      </c>
      <c r="D8" s="13">
        <v>2</v>
      </c>
      <c r="E8" s="25">
        <v>4</v>
      </c>
      <c r="F8" s="25">
        <v>5</v>
      </c>
      <c r="G8" s="25">
        <v>6</v>
      </c>
      <c r="H8" s="25"/>
      <c r="I8" s="25"/>
      <c r="J8" s="25">
        <v>7</v>
      </c>
      <c r="K8" s="6">
        <v>8</v>
      </c>
      <c r="L8" s="6">
        <v>9</v>
      </c>
      <c r="M8" s="25">
        <v>10</v>
      </c>
      <c r="N8" s="25">
        <v>11</v>
      </c>
      <c r="O8" s="25">
        <v>12</v>
      </c>
      <c r="P8" s="7">
        <v>13</v>
      </c>
    </row>
    <row r="9" spans="1:16" s="29" customFormat="1" ht="74.25" customHeight="1" thickBot="1" x14ac:dyDescent="0.25">
      <c r="A9" s="21">
        <v>1</v>
      </c>
      <c r="B9" s="35" t="s">
        <v>24</v>
      </c>
      <c r="C9" s="34" t="s">
        <v>18</v>
      </c>
      <c r="D9" s="22" t="s">
        <v>16</v>
      </c>
      <c r="E9" s="33">
        <v>11000</v>
      </c>
      <c r="F9" s="28">
        <v>20000</v>
      </c>
      <c r="G9" s="28">
        <v>13000</v>
      </c>
      <c r="H9" s="20"/>
      <c r="I9" s="14"/>
      <c r="J9" s="18">
        <f t="shared" ref="J9" si="0">IF(ISERROR(AVERAGE(E9:I9)),0,AVERAGE(E9:I9))</f>
        <v>14666.666666666666</v>
      </c>
      <c r="K9" s="18">
        <f t="shared" ref="K9" si="1">IF(ISERROR(STDEVA(E9:I9)),0,STDEVA(E9:I9))</f>
        <v>4725.8156262526063</v>
      </c>
      <c r="L9" s="23">
        <f t="shared" ref="L9" si="2">IF(ISERROR(STDEVA(E9:I9)/(SUM(E9:I9)/COUNTIF(E9:I9,"&gt;0"))),0,STDEVA(E9:I9)/(SUM(E9:I9)/COUNTIF(E9:I9,"&gt;0")))</f>
        <v>0.32221470178995043</v>
      </c>
      <c r="M9" s="36" t="s">
        <v>20</v>
      </c>
      <c r="N9" s="36">
        <v>1</v>
      </c>
      <c r="O9" s="28">
        <f t="shared" ref="O9" si="3">IF(ISERROR(ROUND(AVERAGE(E9:I9),2)),0,ROUND(AVERAGE(E9:I9),2))</f>
        <v>14666.67</v>
      </c>
      <c r="P9" s="28">
        <f t="shared" ref="P9" si="4">N9*O9</f>
        <v>14666.67</v>
      </c>
    </row>
    <row r="10" spans="1:16" x14ac:dyDescent="0.25">
      <c r="A10" s="8"/>
      <c r="B10" s="42" t="s">
        <v>17</v>
      </c>
      <c r="C10" s="42"/>
      <c r="D10" s="43">
        <v>11000</v>
      </c>
      <c r="E10" s="43"/>
      <c r="F10" s="32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0">
        <f>SUM(P9:P9)</f>
        <v>14666.67</v>
      </c>
    </row>
    <row r="13" spans="1:16" x14ac:dyDescent="0.25">
      <c r="B13" s="31"/>
      <c r="C13" s="31"/>
    </row>
    <row r="14" spans="1:16" x14ac:dyDescent="0.25">
      <c r="B14" s="17"/>
      <c r="C14" s="17"/>
    </row>
    <row r="15" spans="1:16" x14ac:dyDescent="0.25">
      <c r="B15" s="31"/>
      <c r="C15" s="31"/>
    </row>
    <row r="16" spans="1:16" x14ac:dyDescent="0.25">
      <c r="B16" s="31"/>
      <c r="C16" s="31"/>
    </row>
    <row r="17" spans="2:3" x14ac:dyDescent="0.25">
      <c r="B17" s="17"/>
      <c r="C17" s="17"/>
    </row>
  </sheetData>
  <mergeCells count="18">
    <mergeCell ref="B10:C10"/>
    <mergeCell ref="D10:E10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A5:A7"/>
    <mergeCell ref="B5:B7"/>
    <mergeCell ref="C5:C7"/>
    <mergeCell ref="E5:I5"/>
    <mergeCell ref="J5:J7"/>
    <mergeCell ref="D5:D7"/>
  </mergeCells>
  <hyperlinks>
    <hyperlink ref="C9" r:id="rId1" display="https://rus.zakupki44fz.ru/app/okpd2/37.00.11.140" xr:uid="{00000000-0004-0000-0000-000000000000}"/>
  </hyperlinks>
  <pageMargins left="0.7" right="0.7" top="0.75" bottom="0.75" header="0.3" footer="0.3"/>
  <pageSetup paperSize="9" scale="8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2026-07-24T05:53:33Z</dcterms:modified>
</cp:coreProperties>
</file>