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m\Обмен\Бухгалтерия\ЗАКУПКИ 2026\БЕРЕЗКА\Доставка БПЛА\"/>
    </mc:Choice>
  </mc:AlternateContent>
  <xr:revisionPtr revIDLastSave="0" documentId="13_ncr:1_{AFAA4EFA-BD2A-42C7-AF43-6136816EC1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J5" i="1"/>
  <c r="L5" i="1"/>
  <c r="M5" i="1" s="1"/>
  <c r="N5" i="1" s="1"/>
  <c r="O5" i="1" s="1"/>
  <c r="L6" i="1" l="1"/>
  <c r="K5" i="1"/>
  <c r="O6" i="1" l="1"/>
</calcChain>
</file>

<file path=xl/sharedStrings.xml><?xml version="1.0" encoding="utf-8"?>
<sst xmlns="http://schemas.openxmlformats.org/spreadsheetml/2006/main" count="24" uniqueCount="24">
  <si>
    <t>Расчет обоснование начальной (максимальной цены) контракта</t>
  </si>
  <si>
    <t>№ п/п</t>
  </si>
  <si>
    <t>Наименование объекта закупки</t>
  </si>
  <si>
    <t>Ед. изм.</t>
  </si>
  <si>
    <t>Коммерческие предложения (руб./едизм.)</t>
  </si>
  <si>
    <t>Однородность совокупности значений выявленных цен, используемых при расчете НМЦК</t>
  </si>
  <si>
    <t>НМЦК, определяемая методом сопоставимых рыночных цен (анализа рынка)</t>
  </si>
  <si>
    <t>Средняя арифметическая цена за единицу</t>
  </si>
  <si>
    <t>Среднее квадратичное отклонение</t>
  </si>
  <si>
    <t>Коэффициент вариации</t>
  </si>
  <si>
    <t xml:space="preserve">Расчет НМЦК по формуле: </t>
  </si>
  <si>
    <t>Итого начальная (максимальная) цена контракта</t>
  </si>
  <si>
    <t>ОКПД2</t>
  </si>
  <si>
    <t>Источник 1</t>
  </si>
  <si>
    <t>Источник 2</t>
  </si>
  <si>
    <t>Источник 3</t>
  </si>
  <si>
    <t>Количество</t>
  </si>
  <si>
    <t>Цена за единицу измерения
(руб.)</t>
  </si>
  <si>
    <t>Цена за единицу изм. с округлением
до сотых долей после запятой (руб.)</t>
  </si>
  <si>
    <t>Н(М)ЦК
с учетом округления цены за единицу
(руб.)</t>
  </si>
  <si>
    <t>шт.</t>
  </si>
  <si>
    <t>Используемый метод определения НМЦК/начальной цены единицы товара (работы, услуги) и начальной суммы цен единиц товаров (работ, услуг) -Метод сопоставимых рыночных цен (анализ рынка).</t>
  </si>
  <si>
    <t>53.20.11.190 (Услуги по курьерской доставке различными видами транспорта прочие)</t>
  </si>
  <si>
    <t xml:space="preserve">Оказание курьерских услуг по доставке грузов, посылок, отправлений по направлению Тюмень - Хабаровск (склад – склад)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</si>
</sst>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.000"/>
    <numFmt numFmtId="166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0" xfId="0" applyFont="1"/>
    <xf numFmtId="165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2" fontId="1" fillId="0" borderId="0" xfId="0" applyNumberFormat="1" applyFont="1" applyBorder="1"/>
    <xf numFmtId="165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3" xfId="0" applyFont="1" applyBorder="1"/>
    <xf numFmtId="164" fontId="1" fillId="0" borderId="0" xfId="1" applyFont="1" applyBorder="1"/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center"/>
    </xf>
    <xf numFmtId="10" fontId="1" fillId="0" borderId="3" xfId="0" applyNumberFormat="1" applyFont="1" applyFill="1" applyBorder="1" applyAlignment="1">
      <alignment horizontal="center" vertical="center"/>
    </xf>
    <xf numFmtId="166" fontId="9" fillId="0" borderId="3" xfId="0" applyNumberFormat="1" applyFont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419100</xdr:rowOff>
    </xdr:from>
    <xdr:to>
      <xdr:col>11</xdr:col>
      <xdr:colOff>819150</xdr:colOff>
      <xdr:row>3</xdr:row>
      <xdr:rowOff>771525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05850" y="1581150"/>
          <a:ext cx="8001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"/>
  <sheetViews>
    <sheetView tabSelected="1" workbookViewId="0">
      <selection activeCell="A6" sqref="A6:K6"/>
    </sheetView>
  </sheetViews>
  <sheetFormatPr defaultRowHeight="15" x14ac:dyDescent="0.25"/>
  <cols>
    <col min="1" max="1" width="5.140625" style="2" customWidth="1"/>
    <col min="2" max="2" width="24.140625" style="2" customWidth="1"/>
    <col min="3" max="3" width="15" style="2" customWidth="1"/>
    <col min="4" max="4" width="7.7109375" style="7" customWidth="1"/>
    <col min="5" max="5" width="6.5703125" style="2" customWidth="1"/>
    <col min="6" max="8" width="10" style="2" customWidth="1"/>
    <col min="9" max="9" width="14.42578125" style="2" customWidth="1"/>
    <col min="10" max="11" width="11.85546875" style="2" customWidth="1"/>
    <col min="12" max="12" width="12.7109375" style="2" customWidth="1"/>
    <col min="13" max="13" width="16" style="2" customWidth="1"/>
    <col min="14" max="14" width="13.85546875" style="2" customWidth="1"/>
    <col min="15" max="15" width="18.140625" style="2" customWidth="1"/>
    <col min="16" max="16384" width="9.140625" style="2"/>
  </cols>
  <sheetData>
    <row r="1" spans="1:15" ht="43.5" customHeight="1" x14ac:dyDescent="0.25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5.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1:15" ht="66" customHeight="1" x14ac:dyDescent="0.25">
      <c r="A3" s="32" t="s">
        <v>1</v>
      </c>
      <c r="B3" s="32" t="s">
        <v>2</v>
      </c>
      <c r="C3" s="32" t="s">
        <v>12</v>
      </c>
      <c r="D3" s="32" t="s">
        <v>3</v>
      </c>
      <c r="E3" s="32" t="s">
        <v>16</v>
      </c>
      <c r="F3" s="32" t="s">
        <v>4</v>
      </c>
      <c r="G3" s="32"/>
      <c r="H3" s="32"/>
      <c r="I3" s="32" t="s">
        <v>5</v>
      </c>
      <c r="J3" s="32"/>
      <c r="K3" s="32"/>
      <c r="L3" s="32" t="s">
        <v>6</v>
      </c>
      <c r="M3" s="32"/>
      <c r="N3" s="32"/>
      <c r="O3" s="32"/>
    </row>
    <row r="4" spans="1:15" ht="78" customHeight="1" x14ac:dyDescent="0.25">
      <c r="A4" s="32"/>
      <c r="B4" s="32"/>
      <c r="C4" s="32"/>
      <c r="D4" s="32"/>
      <c r="E4" s="32"/>
      <c r="F4" s="18" t="s">
        <v>13</v>
      </c>
      <c r="G4" s="18" t="s">
        <v>14</v>
      </c>
      <c r="H4" s="18" t="s">
        <v>15</v>
      </c>
      <c r="I4" s="16" t="s">
        <v>7</v>
      </c>
      <c r="J4" s="16" t="s">
        <v>8</v>
      </c>
      <c r="K4" s="16" t="s">
        <v>9</v>
      </c>
      <c r="L4" s="19" t="s">
        <v>10</v>
      </c>
      <c r="M4" s="16" t="s">
        <v>17</v>
      </c>
      <c r="N4" s="17" t="s">
        <v>18</v>
      </c>
      <c r="O4" s="17" t="s">
        <v>19</v>
      </c>
    </row>
    <row r="5" spans="1:15" ht="113.25" customHeight="1" x14ac:dyDescent="0.25">
      <c r="A5" s="1">
        <v>1</v>
      </c>
      <c r="B5" s="23" t="s">
        <v>23</v>
      </c>
      <c r="C5" s="25" t="s">
        <v>22</v>
      </c>
      <c r="D5" s="15" t="s">
        <v>20</v>
      </c>
      <c r="E5" s="1">
        <v>1</v>
      </c>
      <c r="F5" s="24">
        <v>51120.24</v>
      </c>
      <c r="G5" s="24">
        <v>52159.88</v>
      </c>
      <c r="H5" s="24">
        <v>63537.599999999999</v>
      </c>
      <c r="I5" s="20">
        <f t="shared" ref="I5" si="0">AVERAGE(F5:H5)</f>
        <v>55605.906666666669</v>
      </c>
      <c r="J5" s="20">
        <f t="shared" ref="J5" si="1">STDEVP(F5:H5)</f>
        <v>5624.5907811403295</v>
      </c>
      <c r="K5" s="21">
        <f t="shared" ref="K5" si="2">J5/I5</f>
        <v>0.10115095892343444</v>
      </c>
      <c r="L5" s="20">
        <f t="shared" ref="L5" si="3">((E5/3)*(SUM(F5:H5)))</f>
        <v>55605.906666666662</v>
      </c>
      <c r="M5" s="9">
        <f t="shared" ref="M5" si="4">L5/E5</f>
        <v>55605.906666666662</v>
      </c>
      <c r="N5" s="10">
        <f t="shared" ref="N5" si="5">ROUND(M5,2)</f>
        <v>55605.91</v>
      </c>
      <c r="O5" s="10">
        <f t="shared" ref="O5" si="6">ROUND(E5*N5,2)</f>
        <v>55605.91</v>
      </c>
    </row>
    <row r="6" spans="1:15" ht="26.25" customHeight="1" x14ac:dyDescent="0.25">
      <c r="A6" s="27" t="s">
        <v>11</v>
      </c>
      <c r="B6" s="28"/>
      <c r="C6" s="28"/>
      <c r="D6" s="28"/>
      <c r="E6" s="28"/>
      <c r="F6" s="28"/>
      <c r="G6" s="28"/>
      <c r="H6" s="28"/>
      <c r="I6" s="28"/>
      <c r="J6" s="28"/>
      <c r="K6" s="29"/>
      <c r="L6" s="9">
        <f>SUM(L5:L5)</f>
        <v>55605.906666666662</v>
      </c>
      <c r="M6" s="13"/>
      <c r="N6" s="13"/>
      <c r="O6" s="22">
        <f>SUM(O5:O5)</f>
        <v>55605.91</v>
      </c>
    </row>
    <row r="7" spans="1:15" x14ac:dyDescent="0.25">
      <c r="A7" s="11"/>
      <c r="B7" s="11"/>
      <c r="C7" s="11"/>
      <c r="D7" s="12"/>
      <c r="E7" s="11"/>
      <c r="F7" s="11"/>
      <c r="G7" s="11"/>
      <c r="H7" s="11"/>
      <c r="I7" s="11"/>
      <c r="J7" s="11"/>
      <c r="K7" s="11"/>
      <c r="L7" s="3"/>
      <c r="M7" s="4"/>
      <c r="N7" s="4"/>
      <c r="O7" s="8"/>
    </row>
    <row r="8" spans="1:15" x14ac:dyDescent="0.25">
      <c r="B8" s="4"/>
      <c r="C8" s="4"/>
      <c r="D8" s="5"/>
      <c r="E8" s="4"/>
      <c r="F8" s="4"/>
      <c r="G8" s="4"/>
      <c r="H8" s="4"/>
      <c r="I8" s="4"/>
      <c r="J8" s="4"/>
      <c r="K8" s="4"/>
      <c r="L8" s="4"/>
      <c r="M8" s="4"/>
      <c r="N8" s="14"/>
      <c r="O8" s="4"/>
    </row>
    <row r="9" spans="1:15" x14ac:dyDescent="0.25">
      <c r="B9" s="6"/>
    </row>
  </sheetData>
  <mergeCells count="11">
    <mergeCell ref="A1:O1"/>
    <mergeCell ref="A6:K6"/>
    <mergeCell ref="A2:O2"/>
    <mergeCell ref="A3:A4"/>
    <mergeCell ref="B3:B4"/>
    <mergeCell ref="C3:C4"/>
    <mergeCell ref="D3:D4"/>
    <mergeCell ref="E3:E4"/>
    <mergeCell ref="F3:H3"/>
    <mergeCell ref="I3:K3"/>
    <mergeCell ref="L3:O3"/>
  </mergeCells>
  <pageMargins left="0.70866141732283472" right="0.70866141732283472" top="0.74803149606299213" bottom="0.35433070866141736" header="0.31496062992125984" footer="0.31496062992125984"/>
  <pageSetup paperSize="9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Александр</cp:lastModifiedBy>
  <cp:lastPrinted>2026-06-24T05:56:02Z</cp:lastPrinted>
  <dcterms:created xsi:type="dcterms:W3CDTF">2017-12-04T09:53:55Z</dcterms:created>
  <dcterms:modified xsi:type="dcterms:W3CDTF">2026-06-24T05:56:37Z</dcterms:modified>
</cp:coreProperties>
</file>