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45" yWindow="945" windowWidth="14445" windowHeight="12795" tabRatio="815"/>
  </bookViews>
  <sheets>
    <sheet name="Лот 13" sheetId="30" r:id="rId1"/>
  </sheets>
  <definedNames>
    <definedName name="_xlnm._FilterDatabase" localSheetId="0" hidden="1">'Лот 13'!$A$3:$Q$295</definedName>
  </definedNames>
  <calcPr calcId="145621"/>
</workbook>
</file>

<file path=xl/calcChain.xml><?xml version="1.0" encoding="utf-8"?>
<calcChain xmlns="http://schemas.openxmlformats.org/spreadsheetml/2006/main">
  <c r="P296" i="30" l="1"/>
  <c r="M295" i="30" l="1"/>
  <c r="O295" i="30" s="1"/>
  <c r="P295" i="30" s="1"/>
  <c r="J295" i="30"/>
  <c r="I295" i="30"/>
  <c r="G295" i="30"/>
  <c r="H295" i="30" s="1"/>
  <c r="M294" i="30"/>
  <c r="O294" i="30" s="1"/>
  <c r="P294" i="30" s="1"/>
  <c r="J294" i="30"/>
  <c r="I294" i="30"/>
  <c r="G294" i="30"/>
  <c r="H294" i="30" s="1"/>
  <c r="M293" i="30"/>
  <c r="O293" i="30" s="1"/>
  <c r="P293" i="30" s="1"/>
  <c r="J293" i="30"/>
  <c r="I293" i="30"/>
  <c r="G293" i="30"/>
  <c r="H293" i="30" s="1"/>
  <c r="M292" i="30"/>
  <c r="O292" i="30" s="1"/>
  <c r="P292" i="30" s="1"/>
  <c r="J292" i="30"/>
  <c r="I292" i="30"/>
  <c r="G292" i="30"/>
  <c r="H292" i="30" s="1"/>
  <c r="M291" i="30"/>
  <c r="O291" i="30" s="1"/>
  <c r="P291" i="30" s="1"/>
  <c r="J291" i="30"/>
  <c r="I291" i="30"/>
  <c r="G291" i="30"/>
  <c r="H291" i="30" s="1"/>
  <c r="M290" i="30"/>
  <c r="O290" i="30" s="1"/>
  <c r="P290" i="30" s="1"/>
  <c r="J290" i="30"/>
  <c r="I290" i="30"/>
  <c r="G290" i="30"/>
  <c r="H290" i="30" s="1"/>
  <c r="O289" i="30"/>
  <c r="P289" i="30" s="1"/>
  <c r="M289" i="30"/>
  <c r="J289" i="30"/>
  <c r="I289" i="30"/>
  <c r="G289" i="30"/>
  <c r="H289" i="30" s="1"/>
  <c r="M288" i="30"/>
  <c r="O288" i="30" s="1"/>
  <c r="P288" i="30" s="1"/>
  <c r="J288" i="30"/>
  <c r="I288" i="30"/>
  <c r="G288" i="30"/>
  <c r="H288" i="30" s="1"/>
  <c r="M287" i="30"/>
  <c r="O287" i="30" s="1"/>
  <c r="P287" i="30" s="1"/>
  <c r="J287" i="30"/>
  <c r="I287" i="30"/>
  <c r="G287" i="30"/>
  <c r="H287" i="30" s="1"/>
  <c r="M286" i="30"/>
  <c r="O286" i="30" s="1"/>
  <c r="P286" i="30" s="1"/>
  <c r="J286" i="30"/>
  <c r="I286" i="30"/>
  <c r="G286" i="30"/>
  <c r="H286" i="30" s="1"/>
  <c r="M285" i="30"/>
  <c r="O285" i="30" s="1"/>
  <c r="P285" i="30" s="1"/>
  <c r="J285" i="30"/>
  <c r="I285" i="30"/>
  <c r="G285" i="30"/>
  <c r="H285" i="30" s="1"/>
  <c r="M284" i="30"/>
  <c r="O284" i="30" s="1"/>
  <c r="P284" i="30" s="1"/>
  <c r="J284" i="30"/>
  <c r="I284" i="30"/>
  <c r="G284" i="30"/>
  <c r="H284" i="30" s="1"/>
  <c r="M283" i="30"/>
  <c r="O283" i="30" s="1"/>
  <c r="P283" i="30" s="1"/>
  <c r="J283" i="30"/>
  <c r="I283" i="30"/>
  <c r="G283" i="30"/>
  <c r="H283" i="30" s="1"/>
  <c r="M282" i="30"/>
  <c r="O282" i="30" s="1"/>
  <c r="P282" i="30" s="1"/>
  <c r="J282" i="30"/>
  <c r="I282" i="30"/>
  <c r="G282" i="30"/>
  <c r="H282" i="30" s="1"/>
  <c r="M281" i="30"/>
  <c r="O281" i="30" s="1"/>
  <c r="P281" i="30" s="1"/>
  <c r="J281" i="30"/>
  <c r="I281" i="30"/>
  <c r="G281" i="30"/>
  <c r="H281" i="30" s="1"/>
  <c r="M280" i="30"/>
  <c r="O280" i="30" s="1"/>
  <c r="P280" i="30" s="1"/>
  <c r="J280" i="30"/>
  <c r="I280" i="30"/>
  <c r="G280" i="30"/>
  <c r="H280" i="30" s="1"/>
  <c r="O279" i="30"/>
  <c r="P279" i="30" s="1"/>
  <c r="M279" i="30"/>
  <c r="J279" i="30"/>
  <c r="I279" i="30"/>
  <c r="G279" i="30"/>
  <c r="H279" i="30" s="1"/>
  <c r="M278" i="30"/>
  <c r="O278" i="30" s="1"/>
  <c r="P278" i="30" s="1"/>
  <c r="J278" i="30"/>
  <c r="I278" i="30"/>
  <c r="G278" i="30"/>
  <c r="H278" i="30" s="1"/>
  <c r="M277" i="30"/>
  <c r="O277" i="30" s="1"/>
  <c r="P277" i="30" s="1"/>
  <c r="J277" i="30"/>
  <c r="I277" i="30"/>
  <c r="G277" i="30"/>
  <c r="H277" i="30" s="1"/>
  <c r="M276" i="30"/>
  <c r="O276" i="30" s="1"/>
  <c r="P276" i="30" s="1"/>
  <c r="J276" i="30"/>
  <c r="I276" i="30"/>
  <c r="G276" i="30"/>
  <c r="H276" i="30" s="1"/>
  <c r="M275" i="30"/>
  <c r="O275" i="30" s="1"/>
  <c r="P275" i="30" s="1"/>
  <c r="J275" i="30"/>
  <c r="I275" i="30"/>
  <c r="G275" i="30"/>
  <c r="H275" i="30" s="1"/>
  <c r="M274" i="30"/>
  <c r="O274" i="30" s="1"/>
  <c r="P274" i="30" s="1"/>
  <c r="J274" i="30"/>
  <c r="I274" i="30"/>
  <c r="G274" i="30"/>
  <c r="H274" i="30" s="1"/>
  <c r="M273" i="30"/>
  <c r="O273" i="30" s="1"/>
  <c r="P273" i="30" s="1"/>
  <c r="J273" i="30"/>
  <c r="I273" i="30"/>
  <c r="H273" i="30"/>
  <c r="G273" i="30"/>
  <c r="M272" i="30"/>
  <c r="O272" i="30" s="1"/>
  <c r="P272" i="30" s="1"/>
  <c r="J272" i="30"/>
  <c r="I272" i="30"/>
  <c r="G272" i="30"/>
  <c r="H272" i="30" s="1"/>
  <c r="M271" i="30"/>
  <c r="O271" i="30" s="1"/>
  <c r="P271" i="30" s="1"/>
  <c r="J271" i="30"/>
  <c r="I271" i="30"/>
  <c r="G271" i="30"/>
  <c r="H271" i="30" s="1"/>
  <c r="M270" i="30"/>
  <c r="O270" i="30" s="1"/>
  <c r="P270" i="30" s="1"/>
  <c r="J270" i="30"/>
  <c r="I270" i="30"/>
  <c r="G270" i="30"/>
  <c r="H270" i="30" s="1"/>
  <c r="M269" i="30"/>
  <c r="O269" i="30" s="1"/>
  <c r="P269" i="30" s="1"/>
  <c r="J269" i="30"/>
  <c r="I269" i="30"/>
  <c r="G269" i="30"/>
  <c r="H269" i="30" s="1"/>
  <c r="M268" i="30"/>
  <c r="O268" i="30" s="1"/>
  <c r="P268" i="30" s="1"/>
  <c r="J268" i="30"/>
  <c r="I268" i="30"/>
  <c r="G268" i="30"/>
  <c r="H268" i="30" s="1"/>
  <c r="M267" i="30"/>
  <c r="O267" i="30" s="1"/>
  <c r="P267" i="30" s="1"/>
  <c r="J267" i="30"/>
  <c r="I267" i="30"/>
  <c r="G267" i="30"/>
  <c r="H267" i="30" s="1"/>
  <c r="M266" i="30"/>
  <c r="O266" i="30" s="1"/>
  <c r="P266" i="30" s="1"/>
  <c r="J266" i="30"/>
  <c r="I266" i="30"/>
  <c r="G266" i="30"/>
  <c r="H266" i="30" s="1"/>
  <c r="O265" i="30"/>
  <c r="P265" i="30" s="1"/>
  <c r="M265" i="30"/>
  <c r="J265" i="30"/>
  <c r="I265" i="30"/>
  <c r="G265" i="30"/>
  <c r="H265" i="30" s="1"/>
  <c r="M264" i="30"/>
  <c r="O264" i="30" s="1"/>
  <c r="P264" i="30" s="1"/>
  <c r="J264" i="30"/>
  <c r="I264" i="30"/>
  <c r="G264" i="30"/>
  <c r="H264" i="30" s="1"/>
  <c r="M263" i="30"/>
  <c r="O263" i="30" s="1"/>
  <c r="P263" i="30" s="1"/>
  <c r="J263" i="30"/>
  <c r="I263" i="30"/>
  <c r="G263" i="30"/>
  <c r="H263" i="30" s="1"/>
  <c r="M262" i="30"/>
  <c r="O262" i="30" s="1"/>
  <c r="P262" i="30" s="1"/>
  <c r="J262" i="30"/>
  <c r="I262" i="30"/>
  <c r="H262" i="30"/>
  <c r="G262" i="30"/>
  <c r="M261" i="30"/>
  <c r="O261" i="30" s="1"/>
  <c r="P261" i="30" s="1"/>
  <c r="J261" i="30"/>
  <c r="I261" i="30"/>
  <c r="G261" i="30"/>
  <c r="H261" i="30" s="1"/>
  <c r="M260" i="30"/>
  <c r="O260" i="30" s="1"/>
  <c r="P260" i="30" s="1"/>
  <c r="J260" i="30"/>
  <c r="I260" i="30"/>
  <c r="H260" i="30"/>
  <c r="G260" i="30"/>
  <c r="M259" i="30"/>
  <c r="O259" i="30" s="1"/>
  <c r="P259" i="30" s="1"/>
  <c r="J259" i="30"/>
  <c r="I259" i="30"/>
  <c r="G259" i="30"/>
  <c r="H259" i="30" s="1"/>
  <c r="M258" i="30"/>
  <c r="O258" i="30" s="1"/>
  <c r="P258" i="30" s="1"/>
  <c r="J258" i="30"/>
  <c r="I258" i="30"/>
  <c r="H258" i="30"/>
  <c r="G258" i="30"/>
  <c r="M257" i="30"/>
  <c r="O257" i="30" s="1"/>
  <c r="P257" i="30" s="1"/>
  <c r="J257" i="30"/>
  <c r="I257" i="30"/>
  <c r="G257" i="30"/>
  <c r="H257" i="30" s="1"/>
  <c r="M256" i="30"/>
  <c r="O256" i="30" s="1"/>
  <c r="P256" i="30" s="1"/>
  <c r="J256" i="30"/>
  <c r="I256" i="30"/>
  <c r="G256" i="30"/>
  <c r="H256" i="30" s="1"/>
  <c r="O255" i="30"/>
  <c r="P255" i="30" s="1"/>
  <c r="M255" i="30"/>
  <c r="J255" i="30"/>
  <c r="I255" i="30"/>
  <c r="G255" i="30"/>
  <c r="H255" i="30" s="1"/>
  <c r="M254" i="30"/>
  <c r="O254" i="30" s="1"/>
  <c r="P254" i="30" s="1"/>
  <c r="J254" i="30"/>
  <c r="I254" i="30"/>
  <c r="G254" i="30"/>
  <c r="H254" i="30" s="1"/>
  <c r="M253" i="30"/>
  <c r="O253" i="30" s="1"/>
  <c r="P253" i="30" s="1"/>
  <c r="J253" i="30"/>
  <c r="I253" i="30"/>
  <c r="G253" i="30"/>
  <c r="H253" i="30" s="1"/>
  <c r="M252" i="30"/>
  <c r="O252" i="30" s="1"/>
  <c r="P252" i="30" s="1"/>
  <c r="J252" i="30"/>
  <c r="I252" i="30"/>
  <c r="G252" i="30"/>
  <c r="H252" i="30" s="1"/>
  <c r="M251" i="30"/>
  <c r="O251" i="30" s="1"/>
  <c r="P251" i="30" s="1"/>
  <c r="J251" i="30"/>
  <c r="I251" i="30"/>
  <c r="G251" i="30"/>
  <c r="H251" i="30" s="1"/>
  <c r="M250" i="30"/>
  <c r="O250" i="30" s="1"/>
  <c r="P250" i="30" s="1"/>
  <c r="J250" i="30"/>
  <c r="I250" i="30"/>
  <c r="G250" i="30"/>
  <c r="H250" i="30" s="1"/>
  <c r="O249" i="30"/>
  <c r="P249" i="30" s="1"/>
  <c r="M249" i="30"/>
  <c r="J249" i="30"/>
  <c r="I249" i="30"/>
  <c r="G249" i="30"/>
  <c r="H249" i="30" s="1"/>
  <c r="M248" i="30"/>
  <c r="O248" i="30" s="1"/>
  <c r="P248" i="30" s="1"/>
  <c r="J248" i="30"/>
  <c r="I248" i="30"/>
  <c r="H248" i="30"/>
  <c r="G248" i="30"/>
  <c r="M247" i="30"/>
  <c r="O247" i="30" s="1"/>
  <c r="P247" i="30" s="1"/>
  <c r="J247" i="30"/>
  <c r="I247" i="30"/>
  <c r="G247" i="30"/>
  <c r="H247" i="30" s="1"/>
  <c r="M246" i="30"/>
  <c r="O246" i="30" s="1"/>
  <c r="P246" i="30" s="1"/>
  <c r="J246" i="30"/>
  <c r="I246" i="30"/>
  <c r="G246" i="30"/>
  <c r="H246" i="30" s="1"/>
  <c r="M245" i="30"/>
  <c r="O245" i="30" s="1"/>
  <c r="P245" i="30" s="1"/>
  <c r="J245" i="30"/>
  <c r="I245" i="30"/>
  <c r="G245" i="30"/>
  <c r="H245" i="30" s="1"/>
  <c r="O244" i="30"/>
  <c r="P244" i="30" s="1"/>
  <c r="M244" i="30"/>
  <c r="J244" i="30"/>
  <c r="I244" i="30"/>
  <c r="G244" i="30"/>
  <c r="H244" i="30" s="1"/>
  <c r="M243" i="30"/>
  <c r="O243" i="30" s="1"/>
  <c r="P243" i="30" s="1"/>
  <c r="J243" i="30"/>
  <c r="I243" i="30"/>
  <c r="G243" i="30"/>
  <c r="H243" i="30" s="1"/>
  <c r="M242" i="30"/>
  <c r="O242" i="30" s="1"/>
  <c r="P242" i="30" s="1"/>
  <c r="J242" i="30"/>
  <c r="I242" i="30"/>
  <c r="G242" i="30"/>
  <c r="H242" i="30" s="1"/>
  <c r="M241" i="30"/>
  <c r="O241" i="30" s="1"/>
  <c r="P241" i="30" s="1"/>
  <c r="J241" i="30"/>
  <c r="I241" i="30"/>
  <c r="G241" i="30"/>
  <c r="H241" i="30" s="1"/>
  <c r="M240" i="30"/>
  <c r="O240" i="30" s="1"/>
  <c r="P240" i="30" s="1"/>
  <c r="J240" i="30"/>
  <c r="I240" i="30"/>
  <c r="H240" i="30"/>
  <c r="G240" i="30"/>
  <c r="M239" i="30"/>
  <c r="O239" i="30" s="1"/>
  <c r="P239" i="30" s="1"/>
  <c r="J239" i="30"/>
  <c r="I239" i="30"/>
  <c r="G239" i="30"/>
  <c r="H239" i="30" s="1"/>
  <c r="M238" i="30"/>
  <c r="O238" i="30" s="1"/>
  <c r="P238" i="30" s="1"/>
  <c r="J238" i="30"/>
  <c r="I238" i="30"/>
  <c r="G238" i="30"/>
  <c r="H238" i="30" s="1"/>
  <c r="M237" i="30"/>
  <c r="O237" i="30" s="1"/>
  <c r="P237" i="30" s="1"/>
  <c r="J237" i="30"/>
  <c r="I237" i="30"/>
  <c r="G237" i="30"/>
  <c r="H237" i="30" s="1"/>
  <c r="M236" i="30"/>
  <c r="O236" i="30" s="1"/>
  <c r="P236" i="30" s="1"/>
  <c r="J236" i="30"/>
  <c r="I236" i="30"/>
  <c r="G236" i="30"/>
  <c r="H236" i="30" s="1"/>
  <c r="M235" i="30"/>
  <c r="O235" i="30" s="1"/>
  <c r="P235" i="30" s="1"/>
  <c r="J235" i="30"/>
  <c r="I235" i="30"/>
  <c r="G235" i="30"/>
  <c r="H235" i="30" s="1"/>
  <c r="M234" i="30"/>
  <c r="O234" i="30" s="1"/>
  <c r="P234" i="30" s="1"/>
  <c r="J234" i="30"/>
  <c r="I234" i="30"/>
  <c r="G234" i="30"/>
  <c r="H234" i="30" s="1"/>
  <c r="M233" i="30"/>
  <c r="O233" i="30" s="1"/>
  <c r="P233" i="30" s="1"/>
  <c r="J233" i="30"/>
  <c r="I233" i="30"/>
  <c r="G233" i="30"/>
  <c r="H233" i="30" s="1"/>
  <c r="M232" i="30"/>
  <c r="O232" i="30" s="1"/>
  <c r="P232" i="30" s="1"/>
  <c r="J232" i="30"/>
  <c r="I232" i="30"/>
  <c r="G232" i="30"/>
  <c r="H232" i="30" s="1"/>
  <c r="M231" i="30"/>
  <c r="O231" i="30" s="1"/>
  <c r="P231" i="30" s="1"/>
  <c r="J231" i="30"/>
  <c r="I231" i="30"/>
  <c r="G231" i="30"/>
  <c r="H231" i="30" s="1"/>
  <c r="M230" i="30"/>
  <c r="O230" i="30" s="1"/>
  <c r="P230" i="30" s="1"/>
  <c r="J230" i="30"/>
  <c r="I230" i="30"/>
  <c r="G230" i="30"/>
  <c r="H230" i="30" s="1"/>
  <c r="M229" i="30"/>
  <c r="O229" i="30" s="1"/>
  <c r="P229" i="30" s="1"/>
  <c r="J229" i="30"/>
  <c r="I229" i="30"/>
  <c r="G229" i="30"/>
  <c r="H229" i="30" s="1"/>
  <c r="M228" i="30"/>
  <c r="O228" i="30" s="1"/>
  <c r="P228" i="30" s="1"/>
  <c r="J228" i="30"/>
  <c r="I228" i="30"/>
  <c r="G228" i="30"/>
  <c r="H228" i="30" s="1"/>
  <c r="M227" i="30"/>
  <c r="O227" i="30" s="1"/>
  <c r="P227" i="30" s="1"/>
  <c r="J227" i="30"/>
  <c r="I227" i="30"/>
  <c r="G227" i="30"/>
  <c r="H227" i="30" s="1"/>
  <c r="M226" i="30"/>
  <c r="O226" i="30" s="1"/>
  <c r="P226" i="30" s="1"/>
  <c r="J226" i="30"/>
  <c r="I226" i="30"/>
  <c r="G226" i="30"/>
  <c r="H226" i="30" s="1"/>
  <c r="M225" i="30"/>
  <c r="O225" i="30" s="1"/>
  <c r="P225" i="30" s="1"/>
  <c r="J225" i="30"/>
  <c r="I225" i="30"/>
  <c r="G225" i="30"/>
  <c r="H225" i="30" s="1"/>
  <c r="M224" i="30"/>
  <c r="O224" i="30" s="1"/>
  <c r="P224" i="30" s="1"/>
  <c r="J224" i="30"/>
  <c r="I224" i="30"/>
  <c r="G224" i="30"/>
  <c r="H224" i="30" s="1"/>
  <c r="M223" i="30"/>
  <c r="O223" i="30" s="1"/>
  <c r="P223" i="30" s="1"/>
  <c r="J223" i="30"/>
  <c r="I223" i="30"/>
  <c r="G223" i="30"/>
  <c r="H223" i="30" s="1"/>
  <c r="M222" i="30"/>
  <c r="O222" i="30" s="1"/>
  <c r="P222" i="30" s="1"/>
  <c r="J222" i="30"/>
  <c r="I222" i="30"/>
  <c r="G222" i="30"/>
  <c r="H222" i="30" s="1"/>
  <c r="M221" i="30"/>
  <c r="O221" i="30" s="1"/>
  <c r="P221" i="30" s="1"/>
  <c r="J221" i="30"/>
  <c r="I221" i="30"/>
  <c r="G221" i="30"/>
  <c r="H221" i="30" s="1"/>
  <c r="M220" i="30"/>
  <c r="O220" i="30" s="1"/>
  <c r="P220" i="30" s="1"/>
  <c r="J220" i="30"/>
  <c r="I220" i="30"/>
  <c r="G220" i="30"/>
  <c r="H220" i="30" s="1"/>
  <c r="M219" i="30"/>
  <c r="O219" i="30" s="1"/>
  <c r="P219" i="30" s="1"/>
  <c r="J219" i="30"/>
  <c r="I219" i="30"/>
  <c r="G219" i="30"/>
  <c r="H219" i="30" s="1"/>
  <c r="M218" i="30"/>
  <c r="O218" i="30" s="1"/>
  <c r="P218" i="30" s="1"/>
  <c r="J218" i="30"/>
  <c r="I218" i="30"/>
  <c r="G218" i="30"/>
  <c r="H218" i="30" s="1"/>
  <c r="M217" i="30"/>
  <c r="O217" i="30" s="1"/>
  <c r="P217" i="30" s="1"/>
  <c r="J217" i="30"/>
  <c r="I217" i="30"/>
  <c r="G217" i="30"/>
  <c r="H217" i="30" s="1"/>
  <c r="M216" i="30"/>
  <c r="O216" i="30" s="1"/>
  <c r="P216" i="30" s="1"/>
  <c r="J216" i="30"/>
  <c r="I216" i="30"/>
  <c r="G216" i="30"/>
  <c r="H216" i="30" s="1"/>
  <c r="M215" i="30"/>
  <c r="O215" i="30" s="1"/>
  <c r="P215" i="30" s="1"/>
  <c r="J215" i="30"/>
  <c r="I215" i="30"/>
  <c r="G215" i="30"/>
  <c r="H215" i="30" s="1"/>
  <c r="M214" i="30"/>
  <c r="O214" i="30" s="1"/>
  <c r="P214" i="30" s="1"/>
  <c r="J214" i="30"/>
  <c r="I214" i="30"/>
  <c r="G214" i="30"/>
  <c r="H214" i="30" s="1"/>
  <c r="M213" i="30"/>
  <c r="O213" i="30" s="1"/>
  <c r="P213" i="30" s="1"/>
  <c r="J213" i="30"/>
  <c r="I213" i="30"/>
  <c r="G213" i="30"/>
  <c r="H213" i="30" s="1"/>
  <c r="M212" i="30"/>
  <c r="O212" i="30" s="1"/>
  <c r="P212" i="30" s="1"/>
  <c r="J212" i="30"/>
  <c r="I212" i="30"/>
  <c r="G212" i="30"/>
  <c r="H212" i="30" s="1"/>
  <c r="M211" i="30"/>
  <c r="O211" i="30" s="1"/>
  <c r="P211" i="30" s="1"/>
  <c r="J211" i="30"/>
  <c r="I211" i="30"/>
  <c r="G211" i="30"/>
  <c r="H211" i="30" s="1"/>
  <c r="M210" i="30"/>
  <c r="O210" i="30" s="1"/>
  <c r="P210" i="30" s="1"/>
  <c r="J210" i="30"/>
  <c r="I210" i="30"/>
  <c r="G210" i="30"/>
  <c r="H210" i="30" s="1"/>
  <c r="M209" i="30"/>
  <c r="O209" i="30" s="1"/>
  <c r="P209" i="30" s="1"/>
  <c r="J209" i="30"/>
  <c r="I209" i="30"/>
  <c r="G209" i="30"/>
  <c r="H209" i="30" s="1"/>
  <c r="O208" i="30"/>
  <c r="P208" i="30" s="1"/>
  <c r="M208" i="30"/>
  <c r="J208" i="30"/>
  <c r="I208" i="30"/>
  <c r="G208" i="30"/>
  <c r="H208" i="30" s="1"/>
  <c r="M207" i="30"/>
  <c r="O207" i="30" s="1"/>
  <c r="P207" i="30" s="1"/>
  <c r="J207" i="30"/>
  <c r="I207" i="30"/>
  <c r="G207" i="30"/>
  <c r="H207" i="30" s="1"/>
  <c r="M206" i="30"/>
  <c r="O206" i="30" s="1"/>
  <c r="P206" i="30" s="1"/>
  <c r="J206" i="30"/>
  <c r="I206" i="30"/>
  <c r="G206" i="30"/>
  <c r="H206" i="30" s="1"/>
  <c r="M205" i="30"/>
  <c r="O205" i="30" s="1"/>
  <c r="P205" i="30" s="1"/>
  <c r="J205" i="30"/>
  <c r="I205" i="30"/>
  <c r="G205" i="30"/>
  <c r="H205" i="30" s="1"/>
  <c r="M204" i="30"/>
  <c r="O204" i="30" s="1"/>
  <c r="P204" i="30" s="1"/>
  <c r="J204" i="30"/>
  <c r="I204" i="30"/>
  <c r="G204" i="30"/>
  <c r="H204" i="30" s="1"/>
  <c r="M203" i="30"/>
  <c r="O203" i="30" s="1"/>
  <c r="P203" i="30" s="1"/>
  <c r="J203" i="30"/>
  <c r="I203" i="30"/>
  <c r="H203" i="30"/>
  <c r="G203" i="30"/>
  <c r="M202" i="30"/>
  <c r="O202" i="30" s="1"/>
  <c r="P202" i="30" s="1"/>
  <c r="J202" i="30"/>
  <c r="I202" i="30"/>
  <c r="G202" i="30"/>
  <c r="H202" i="30" s="1"/>
  <c r="M201" i="30"/>
  <c r="O201" i="30" s="1"/>
  <c r="P201" i="30" s="1"/>
  <c r="J201" i="30"/>
  <c r="I201" i="30"/>
  <c r="G201" i="30"/>
  <c r="H201" i="30" s="1"/>
  <c r="M200" i="30"/>
  <c r="O200" i="30" s="1"/>
  <c r="P200" i="30" s="1"/>
  <c r="J200" i="30"/>
  <c r="I200" i="30"/>
  <c r="G200" i="30"/>
  <c r="H200" i="30" s="1"/>
  <c r="M199" i="30"/>
  <c r="O199" i="30" s="1"/>
  <c r="P199" i="30" s="1"/>
  <c r="J199" i="30"/>
  <c r="I199" i="30"/>
  <c r="G199" i="30"/>
  <c r="H199" i="30" s="1"/>
  <c r="M198" i="30"/>
  <c r="O198" i="30" s="1"/>
  <c r="P198" i="30" s="1"/>
  <c r="J198" i="30"/>
  <c r="I198" i="30"/>
  <c r="G198" i="30"/>
  <c r="H198" i="30" s="1"/>
  <c r="M197" i="30"/>
  <c r="O197" i="30" s="1"/>
  <c r="P197" i="30" s="1"/>
  <c r="J197" i="30"/>
  <c r="I197" i="30"/>
  <c r="G197" i="30"/>
  <c r="H197" i="30" s="1"/>
  <c r="M196" i="30"/>
  <c r="O196" i="30" s="1"/>
  <c r="P196" i="30" s="1"/>
  <c r="J196" i="30"/>
  <c r="I196" i="30"/>
  <c r="G196" i="30"/>
  <c r="H196" i="30" s="1"/>
  <c r="M195" i="30"/>
  <c r="O195" i="30" s="1"/>
  <c r="P195" i="30" s="1"/>
  <c r="J195" i="30"/>
  <c r="I195" i="30"/>
  <c r="G195" i="30"/>
  <c r="H195" i="30" s="1"/>
  <c r="M194" i="30"/>
  <c r="O194" i="30" s="1"/>
  <c r="P194" i="30" s="1"/>
  <c r="J194" i="30"/>
  <c r="I194" i="30"/>
  <c r="G194" i="30"/>
  <c r="H194" i="30" s="1"/>
  <c r="M193" i="30"/>
  <c r="O193" i="30" s="1"/>
  <c r="P193" i="30" s="1"/>
  <c r="J193" i="30"/>
  <c r="I193" i="30"/>
  <c r="G193" i="30"/>
  <c r="H193" i="30" s="1"/>
  <c r="M192" i="30"/>
  <c r="O192" i="30" s="1"/>
  <c r="P192" i="30" s="1"/>
  <c r="J192" i="30"/>
  <c r="I192" i="30"/>
  <c r="G192" i="30"/>
  <c r="H192" i="30" s="1"/>
  <c r="M191" i="30"/>
  <c r="O191" i="30" s="1"/>
  <c r="P191" i="30" s="1"/>
  <c r="J191" i="30"/>
  <c r="I191" i="30"/>
  <c r="G191" i="30"/>
  <c r="H191" i="30" s="1"/>
  <c r="M190" i="30"/>
  <c r="O190" i="30" s="1"/>
  <c r="P190" i="30" s="1"/>
  <c r="J190" i="30"/>
  <c r="I190" i="30"/>
  <c r="G190" i="30"/>
  <c r="H190" i="30" s="1"/>
  <c r="M189" i="30"/>
  <c r="O189" i="30" s="1"/>
  <c r="P189" i="30" s="1"/>
  <c r="J189" i="30"/>
  <c r="I189" i="30"/>
  <c r="G189" i="30"/>
  <c r="H189" i="30" s="1"/>
  <c r="M188" i="30"/>
  <c r="O188" i="30" s="1"/>
  <c r="P188" i="30" s="1"/>
  <c r="J188" i="30"/>
  <c r="I188" i="30"/>
  <c r="G188" i="30"/>
  <c r="H188" i="30" s="1"/>
  <c r="M187" i="30"/>
  <c r="O187" i="30" s="1"/>
  <c r="P187" i="30" s="1"/>
  <c r="J187" i="30"/>
  <c r="I187" i="30"/>
  <c r="G187" i="30"/>
  <c r="H187" i="30" s="1"/>
  <c r="O186" i="30"/>
  <c r="P186" i="30" s="1"/>
  <c r="M186" i="30"/>
  <c r="J186" i="30"/>
  <c r="I186" i="30"/>
  <c r="G186" i="30"/>
  <c r="H186" i="30" s="1"/>
  <c r="M185" i="30"/>
  <c r="O185" i="30" s="1"/>
  <c r="P185" i="30" s="1"/>
  <c r="J185" i="30"/>
  <c r="I185" i="30"/>
  <c r="G185" i="30"/>
  <c r="H185" i="30" s="1"/>
  <c r="M184" i="30"/>
  <c r="O184" i="30" s="1"/>
  <c r="P184" i="30" s="1"/>
  <c r="J184" i="30"/>
  <c r="I184" i="30"/>
  <c r="G184" i="30"/>
  <c r="H184" i="30" s="1"/>
  <c r="M183" i="30"/>
  <c r="O183" i="30" s="1"/>
  <c r="P183" i="30" s="1"/>
  <c r="J183" i="30"/>
  <c r="I183" i="30"/>
  <c r="G183" i="30"/>
  <c r="H183" i="30" s="1"/>
  <c r="M182" i="30"/>
  <c r="O182" i="30" s="1"/>
  <c r="P182" i="30" s="1"/>
  <c r="J182" i="30"/>
  <c r="I182" i="30"/>
  <c r="G182" i="30"/>
  <c r="H182" i="30" s="1"/>
  <c r="M181" i="30"/>
  <c r="O181" i="30" s="1"/>
  <c r="P181" i="30" s="1"/>
  <c r="J181" i="30"/>
  <c r="I181" i="30"/>
  <c r="G181" i="30"/>
  <c r="H181" i="30" s="1"/>
  <c r="M180" i="30"/>
  <c r="O180" i="30" s="1"/>
  <c r="P180" i="30" s="1"/>
  <c r="J180" i="30"/>
  <c r="I180" i="30"/>
  <c r="G180" i="30"/>
  <c r="H180" i="30" s="1"/>
  <c r="M179" i="30"/>
  <c r="O179" i="30" s="1"/>
  <c r="P179" i="30" s="1"/>
  <c r="J179" i="30"/>
  <c r="I179" i="30"/>
  <c r="G179" i="30"/>
  <c r="H179" i="30" s="1"/>
  <c r="M178" i="30"/>
  <c r="O178" i="30" s="1"/>
  <c r="P178" i="30" s="1"/>
  <c r="J178" i="30"/>
  <c r="I178" i="30"/>
  <c r="G178" i="30"/>
  <c r="H178" i="30" s="1"/>
  <c r="O177" i="30"/>
  <c r="P177" i="30" s="1"/>
  <c r="M177" i="30"/>
  <c r="J177" i="30"/>
  <c r="I177" i="30"/>
  <c r="G177" i="30"/>
  <c r="H177" i="30" s="1"/>
  <c r="M176" i="30"/>
  <c r="O176" i="30" s="1"/>
  <c r="P176" i="30" s="1"/>
  <c r="J176" i="30"/>
  <c r="I176" i="30"/>
  <c r="G176" i="30"/>
  <c r="H176" i="30" s="1"/>
  <c r="M175" i="30"/>
  <c r="O175" i="30" s="1"/>
  <c r="P175" i="30" s="1"/>
  <c r="J175" i="30"/>
  <c r="I175" i="30"/>
  <c r="G175" i="30"/>
  <c r="H175" i="30" s="1"/>
  <c r="M174" i="30"/>
  <c r="O174" i="30" s="1"/>
  <c r="P174" i="30" s="1"/>
  <c r="J174" i="30"/>
  <c r="I174" i="30"/>
  <c r="G174" i="30"/>
  <c r="H174" i="30" s="1"/>
  <c r="M173" i="30"/>
  <c r="O173" i="30" s="1"/>
  <c r="P173" i="30" s="1"/>
  <c r="J173" i="30"/>
  <c r="I173" i="30"/>
  <c r="G173" i="30"/>
  <c r="H173" i="30" s="1"/>
  <c r="O172" i="30"/>
  <c r="P172" i="30" s="1"/>
  <c r="M172" i="30"/>
  <c r="J172" i="30"/>
  <c r="I172" i="30"/>
  <c r="G172" i="30"/>
  <c r="H172" i="30" s="1"/>
  <c r="M171" i="30"/>
  <c r="O171" i="30" s="1"/>
  <c r="P171" i="30" s="1"/>
  <c r="J171" i="30"/>
  <c r="I171" i="30"/>
  <c r="G171" i="30"/>
  <c r="H171" i="30" s="1"/>
  <c r="M170" i="30"/>
  <c r="O170" i="30" s="1"/>
  <c r="P170" i="30" s="1"/>
  <c r="J170" i="30"/>
  <c r="I170" i="30"/>
  <c r="G170" i="30"/>
  <c r="H170" i="30" s="1"/>
  <c r="M169" i="30"/>
  <c r="O169" i="30" s="1"/>
  <c r="P169" i="30" s="1"/>
  <c r="J169" i="30"/>
  <c r="I169" i="30"/>
  <c r="H169" i="30"/>
  <c r="G169" i="30"/>
  <c r="M168" i="30"/>
  <c r="O168" i="30" s="1"/>
  <c r="P168" i="30" s="1"/>
  <c r="J168" i="30"/>
  <c r="I168" i="30"/>
  <c r="G168" i="30"/>
  <c r="H168" i="30" s="1"/>
  <c r="M167" i="30"/>
  <c r="O167" i="30" s="1"/>
  <c r="P167" i="30" s="1"/>
  <c r="J167" i="30"/>
  <c r="I167" i="30"/>
  <c r="G167" i="30"/>
  <c r="H167" i="30" s="1"/>
  <c r="M166" i="30"/>
  <c r="O166" i="30" s="1"/>
  <c r="P166" i="30" s="1"/>
  <c r="J166" i="30"/>
  <c r="I166" i="30"/>
  <c r="G166" i="30"/>
  <c r="H166" i="30" s="1"/>
  <c r="M165" i="30"/>
  <c r="O165" i="30" s="1"/>
  <c r="P165" i="30" s="1"/>
  <c r="J165" i="30"/>
  <c r="I165" i="30"/>
  <c r="G165" i="30"/>
  <c r="H165" i="30" s="1"/>
  <c r="M164" i="30"/>
  <c r="O164" i="30" s="1"/>
  <c r="P164" i="30" s="1"/>
  <c r="J164" i="30"/>
  <c r="I164" i="30"/>
  <c r="G164" i="30"/>
  <c r="H164" i="30" s="1"/>
  <c r="M163" i="30"/>
  <c r="O163" i="30" s="1"/>
  <c r="P163" i="30" s="1"/>
  <c r="J163" i="30"/>
  <c r="I163" i="30"/>
  <c r="G163" i="30"/>
  <c r="H163" i="30" s="1"/>
  <c r="M162" i="30"/>
  <c r="O162" i="30" s="1"/>
  <c r="P162" i="30" s="1"/>
  <c r="J162" i="30"/>
  <c r="I162" i="30"/>
  <c r="G162" i="30"/>
  <c r="H162" i="30" s="1"/>
  <c r="M161" i="30"/>
  <c r="O161" i="30" s="1"/>
  <c r="P161" i="30" s="1"/>
  <c r="J161" i="30"/>
  <c r="I161" i="30"/>
  <c r="G161" i="30"/>
  <c r="H161" i="30" s="1"/>
  <c r="M160" i="30"/>
  <c r="O160" i="30" s="1"/>
  <c r="P160" i="30" s="1"/>
  <c r="J160" i="30"/>
  <c r="I160" i="30"/>
  <c r="G160" i="30"/>
  <c r="H160" i="30" s="1"/>
  <c r="M159" i="30"/>
  <c r="O159" i="30" s="1"/>
  <c r="P159" i="30" s="1"/>
  <c r="J159" i="30"/>
  <c r="I159" i="30"/>
  <c r="G159" i="30"/>
  <c r="H159" i="30" s="1"/>
  <c r="O158" i="30"/>
  <c r="P158" i="30" s="1"/>
  <c r="M158" i="30"/>
  <c r="J158" i="30"/>
  <c r="I158" i="30"/>
  <c r="G158" i="30"/>
  <c r="H158" i="30" s="1"/>
  <c r="M157" i="30"/>
  <c r="O157" i="30" s="1"/>
  <c r="P157" i="30" s="1"/>
  <c r="J157" i="30"/>
  <c r="I157" i="30"/>
  <c r="G157" i="30"/>
  <c r="H157" i="30" s="1"/>
  <c r="M156" i="30"/>
  <c r="O156" i="30" s="1"/>
  <c r="P156" i="30" s="1"/>
  <c r="J156" i="30"/>
  <c r="I156" i="30"/>
  <c r="G156" i="30"/>
  <c r="H156" i="30" s="1"/>
  <c r="M155" i="30"/>
  <c r="O155" i="30" s="1"/>
  <c r="P155" i="30" s="1"/>
  <c r="J155" i="30"/>
  <c r="I155" i="30"/>
  <c r="G155" i="30"/>
  <c r="H155" i="30" s="1"/>
  <c r="O154" i="30"/>
  <c r="P154" i="30" s="1"/>
  <c r="M154" i="30"/>
  <c r="J154" i="30"/>
  <c r="I154" i="30"/>
  <c r="G154" i="30"/>
  <c r="H154" i="30" s="1"/>
  <c r="M153" i="30"/>
  <c r="O153" i="30" s="1"/>
  <c r="P153" i="30" s="1"/>
  <c r="J153" i="30"/>
  <c r="I153" i="30"/>
  <c r="G153" i="30"/>
  <c r="H153" i="30" s="1"/>
  <c r="M152" i="30"/>
  <c r="O152" i="30" s="1"/>
  <c r="P152" i="30" s="1"/>
  <c r="J152" i="30"/>
  <c r="I152" i="30"/>
  <c r="G152" i="30"/>
  <c r="H152" i="30" s="1"/>
  <c r="M151" i="30"/>
  <c r="O151" i="30" s="1"/>
  <c r="P151" i="30" s="1"/>
  <c r="J151" i="30"/>
  <c r="I151" i="30"/>
  <c r="G151" i="30"/>
  <c r="H151" i="30" s="1"/>
  <c r="M150" i="30"/>
  <c r="O150" i="30" s="1"/>
  <c r="P150" i="30" s="1"/>
  <c r="J150" i="30"/>
  <c r="I150" i="30"/>
  <c r="G150" i="30"/>
  <c r="H150" i="30" s="1"/>
  <c r="M149" i="30"/>
  <c r="O149" i="30" s="1"/>
  <c r="P149" i="30" s="1"/>
  <c r="J149" i="30"/>
  <c r="I149" i="30"/>
  <c r="G149" i="30"/>
  <c r="H149" i="30" s="1"/>
  <c r="M148" i="30"/>
  <c r="O148" i="30" s="1"/>
  <c r="P148" i="30" s="1"/>
  <c r="J148" i="30"/>
  <c r="I148" i="30"/>
  <c r="G148" i="30"/>
  <c r="H148" i="30" s="1"/>
  <c r="M147" i="30"/>
  <c r="O147" i="30" s="1"/>
  <c r="P147" i="30" s="1"/>
  <c r="J147" i="30"/>
  <c r="I147" i="30"/>
  <c r="G147" i="30"/>
  <c r="H147" i="30" s="1"/>
  <c r="O146" i="30"/>
  <c r="P146" i="30" s="1"/>
  <c r="M146" i="30"/>
  <c r="J146" i="30"/>
  <c r="I146" i="30"/>
  <c r="G146" i="30"/>
  <c r="H146" i="30" s="1"/>
  <c r="M145" i="30"/>
  <c r="O145" i="30" s="1"/>
  <c r="P145" i="30" s="1"/>
  <c r="J145" i="30"/>
  <c r="I145" i="30"/>
  <c r="G145" i="30"/>
  <c r="H145" i="30" s="1"/>
  <c r="M144" i="30"/>
  <c r="O144" i="30" s="1"/>
  <c r="P144" i="30" s="1"/>
  <c r="J144" i="30"/>
  <c r="I144" i="30"/>
  <c r="G144" i="30"/>
  <c r="H144" i="30" s="1"/>
  <c r="M143" i="30"/>
  <c r="O143" i="30" s="1"/>
  <c r="P143" i="30" s="1"/>
  <c r="J143" i="30"/>
  <c r="I143" i="30"/>
  <c r="G143" i="30"/>
  <c r="H143" i="30" s="1"/>
  <c r="M142" i="30"/>
  <c r="O142" i="30" s="1"/>
  <c r="P142" i="30" s="1"/>
  <c r="J142" i="30"/>
  <c r="I142" i="30"/>
  <c r="G142" i="30"/>
  <c r="H142" i="30" s="1"/>
  <c r="M141" i="30"/>
  <c r="O141" i="30" s="1"/>
  <c r="P141" i="30" s="1"/>
  <c r="J141" i="30"/>
  <c r="I141" i="30"/>
  <c r="G141" i="30"/>
  <c r="H141" i="30" s="1"/>
  <c r="O140" i="30"/>
  <c r="P140" i="30" s="1"/>
  <c r="M140" i="30"/>
  <c r="J140" i="30"/>
  <c r="I140" i="30"/>
  <c r="H140" i="30"/>
  <c r="G140" i="30"/>
  <c r="M139" i="30"/>
  <c r="O139" i="30" s="1"/>
  <c r="P139" i="30" s="1"/>
  <c r="J139" i="30"/>
  <c r="I139" i="30"/>
  <c r="G139" i="30"/>
  <c r="H139" i="30" s="1"/>
  <c r="M138" i="30"/>
  <c r="O138" i="30" s="1"/>
  <c r="P138" i="30" s="1"/>
  <c r="J138" i="30"/>
  <c r="I138" i="30"/>
  <c r="G138" i="30"/>
  <c r="H138" i="30" s="1"/>
  <c r="M137" i="30"/>
  <c r="O137" i="30" s="1"/>
  <c r="P137" i="30" s="1"/>
  <c r="J137" i="30"/>
  <c r="I137" i="30"/>
  <c r="G137" i="30"/>
  <c r="H137" i="30" s="1"/>
  <c r="M136" i="30"/>
  <c r="O136" i="30" s="1"/>
  <c r="P136" i="30" s="1"/>
  <c r="J136" i="30"/>
  <c r="I136" i="30"/>
  <c r="G136" i="30"/>
  <c r="H136" i="30" s="1"/>
  <c r="M135" i="30"/>
  <c r="O135" i="30" s="1"/>
  <c r="P135" i="30" s="1"/>
  <c r="J135" i="30"/>
  <c r="I135" i="30"/>
  <c r="G135" i="30"/>
  <c r="H135" i="30" s="1"/>
  <c r="M134" i="30"/>
  <c r="O134" i="30" s="1"/>
  <c r="P134" i="30" s="1"/>
  <c r="J134" i="30"/>
  <c r="I134" i="30"/>
  <c r="G134" i="30"/>
  <c r="H134" i="30" s="1"/>
  <c r="M133" i="30"/>
  <c r="O133" i="30" s="1"/>
  <c r="P133" i="30" s="1"/>
  <c r="J133" i="30"/>
  <c r="I133" i="30"/>
  <c r="G133" i="30"/>
  <c r="H133" i="30" s="1"/>
  <c r="M132" i="30"/>
  <c r="O132" i="30" s="1"/>
  <c r="P132" i="30" s="1"/>
  <c r="J132" i="30"/>
  <c r="I132" i="30"/>
  <c r="H132" i="30"/>
  <c r="G132" i="30"/>
  <c r="M131" i="30"/>
  <c r="O131" i="30" s="1"/>
  <c r="P131" i="30" s="1"/>
  <c r="J131" i="30"/>
  <c r="I131" i="30"/>
  <c r="G131" i="30"/>
  <c r="H131" i="30" s="1"/>
  <c r="M130" i="30"/>
  <c r="O130" i="30" s="1"/>
  <c r="P130" i="30" s="1"/>
  <c r="J130" i="30"/>
  <c r="I130" i="30"/>
  <c r="G130" i="30"/>
  <c r="H130" i="30" s="1"/>
  <c r="M129" i="30"/>
  <c r="O129" i="30" s="1"/>
  <c r="P129" i="30" s="1"/>
  <c r="J129" i="30"/>
  <c r="I129" i="30"/>
  <c r="G129" i="30"/>
  <c r="H129" i="30" s="1"/>
  <c r="M128" i="30"/>
  <c r="O128" i="30" s="1"/>
  <c r="P128" i="30" s="1"/>
  <c r="J128" i="30"/>
  <c r="I128" i="30"/>
  <c r="G128" i="30"/>
  <c r="H128" i="30" s="1"/>
  <c r="O127" i="30"/>
  <c r="P127" i="30" s="1"/>
  <c r="M127" i="30"/>
  <c r="J127" i="30"/>
  <c r="I127" i="30"/>
  <c r="G127" i="30"/>
  <c r="H127" i="30" s="1"/>
  <c r="M126" i="30"/>
  <c r="O126" i="30" s="1"/>
  <c r="P126" i="30" s="1"/>
  <c r="J126" i="30"/>
  <c r="I126" i="30"/>
  <c r="G126" i="30"/>
  <c r="H126" i="30" s="1"/>
  <c r="M125" i="30"/>
  <c r="O125" i="30" s="1"/>
  <c r="P125" i="30" s="1"/>
  <c r="J125" i="30"/>
  <c r="I125" i="30"/>
  <c r="G125" i="30"/>
  <c r="H125" i="30" s="1"/>
  <c r="M124" i="30"/>
  <c r="O124" i="30" s="1"/>
  <c r="P124" i="30" s="1"/>
  <c r="J124" i="30"/>
  <c r="I124" i="30"/>
  <c r="G124" i="30"/>
  <c r="H124" i="30" s="1"/>
  <c r="M123" i="30"/>
  <c r="O123" i="30" s="1"/>
  <c r="P123" i="30" s="1"/>
  <c r="J123" i="30"/>
  <c r="I123" i="30"/>
  <c r="G123" i="30"/>
  <c r="H123" i="30" s="1"/>
  <c r="M122" i="30"/>
  <c r="O122" i="30" s="1"/>
  <c r="P122" i="30" s="1"/>
  <c r="J122" i="30"/>
  <c r="I122" i="30"/>
  <c r="G122" i="30"/>
  <c r="H122" i="30" s="1"/>
  <c r="M121" i="30"/>
  <c r="O121" i="30" s="1"/>
  <c r="P121" i="30" s="1"/>
  <c r="J121" i="30"/>
  <c r="I121" i="30"/>
  <c r="G121" i="30"/>
  <c r="H121" i="30" s="1"/>
  <c r="M120" i="30"/>
  <c r="O120" i="30" s="1"/>
  <c r="P120" i="30" s="1"/>
  <c r="J120" i="30"/>
  <c r="I120" i="30"/>
  <c r="G120" i="30"/>
  <c r="H120" i="30" s="1"/>
  <c r="M119" i="30"/>
  <c r="O119" i="30" s="1"/>
  <c r="P119" i="30" s="1"/>
  <c r="J119" i="30"/>
  <c r="I119" i="30"/>
  <c r="G119" i="30"/>
  <c r="H119" i="30" s="1"/>
  <c r="M118" i="30"/>
  <c r="O118" i="30" s="1"/>
  <c r="P118" i="30" s="1"/>
  <c r="J118" i="30"/>
  <c r="I118" i="30"/>
  <c r="G118" i="30"/>
  <c r="H118" i="30" s="1"/>
  <c r="O117" i="30"/>
  <c r="P117" i="30" s="1"/>
  <c r="M117" i="30"/>
  <c r="J117" i="30"/>
  <c r="I117" i="30"/>
  <c r="G117" i="30"/>
  <c r="H117" i="30" s="1"/>
  <c r="M116" i="30"/>
  <c r="O116" i="30" s="1"/>
  <c r="P116" i="30" s="1"/>
  <c r="J116" i="30"/>
  <c r="I116" i="30"/>
  <c r="H116" i="30"/>
  <c r="G116" i="30"/>
  <c r="M115" i="30"/>
  <c r="O115" i="30" s="1"/>
  <c r="P115" i="30" s="1"/>
  <c r="J115" i="30"/>
  <c r="I115" i="30"/>
  <c r="G115" i="30"/>
  <c r="H115" i="30" s="1"/>
  <c r="M114" i="30"/>
  <c r="O114" i="30" s="1"/>
  <c r="P114" i="30" s="1"/>
  <c r="J114" i="30"/>
  <c r="I114" i="30"/>
  <c r="G114" i="30"/>
  <c r="H114" i="30" s="1"/>
  <c r="M113" i="30"/>
  <c r="O113" i="30" s="1"/>
  <c r="P113" i="30" s="1"/>
  <c r="J113" i="30"/>
  <c r="I113" i="30"/>
  <c r="G113" i="30"/>
  <c r="H113" i="30" s="1"/>
  <c r="M112" i="30"/>
  <c r="O112" i="30" s="1"/>
  <c r="P112" i="30" s="1"/>
  <c r="J112" i="30"/>
  <c r="I112" i="30"/>
  <c r="G112" i="30"/>
  <c r="H112" i="30" s="1"/>
  <c r="M111" i="30"/>
  <c r="O111" i="30" s="1"/>
  <c r="P111" i="30" s="1"/>
  <c r="J111" i="30"/>
  <c r="I111" i="30"/>
  <c r="G111" i="30"/>
  <c r="H111" i="30" s="1"/>
  <c r="M110" i="30"/>
  <c r="O110" i="30" s="1"/>
  <c r="P110" i="30" s="1"/>
  <c r="J110" i="30"/>
  <c r="I110" i="30"/>
  <c r="G110" i="30"/>
  <c r="H110" i="30" s="1"/>
  <c r="M109" i="30"/>
  <c r="O109" i="30" s="1"/>
  <c r="P109" i="30" s="1"/>
  <c r="J109" i="30"/>
  <c r="I109" i="30"/>
  <c r="G109" i="30"/>
  <c r="H109" i="30" s="1"/>
  <c r="O108" i="30"/>
  <c r="P108" i="30" s="1"/>
  <c r="M108" i="30"/>
  <c r="J108" i="30"/>
  <c r="I108" i="30"/>
  <c r="H108" i="30"/>
  <c r="G108" i="30"/>
  <c r="M107" i="30"/>
  <c r="O107" i="30" s="1"/>
  <c r="P107" i="30" s="1"/>
  <c r="J107" i="30"/>
  <c r="I107" i="30"/>
  <c r="G107" i="30"/>
  <c r="H107" i="30" s="1"/>
  <c r="M106" i="30"/>
  <c r="O106" i="30" s="1"/>
  <c r="P106" i="30" s="1"/>
  <c r="J106" i="30"/>
  <c r="I106" i="30"/>
  <c r="H106" i="30"/>
  <c r="G106" i="30"/>
  <c r="M105" i="30"/>
  <c r="O105" i="30" s="1"/>
  <c r="P105" i="30" s="1"/>
  <c r="J105" i="30"/>
  <c r="I105" i="30"/>
  <c r="G105" i="30"/>
  <c r="H105" i="30" s="1"/>
  <c r="O104" i="30"/>
  <c r="P104" i="30" s="1"/>
  <c r="M104" i="30"/>
  <c r="J104" i="30"/>
  <c r="I104" i="30"/>
  <c r="H104" i="30"/>
  <c r="G104" i="30"/>
  <c r="M103" i="30"/>
  <c r="O103" i="30" s="1"/>
  <c r="P103" i="30" s="1"/>
  <c r="J103" i="30"/>
  <c r="I103" i="30"/>
  <c r="G103" i="30"/>
  <c r="H103" i="30" s="1"/>
  <c r="M102" i="30"/>
  <c r="O102" i="30" s="1"/>
  <c r="P102" i="30" s="1"/>
  <c r="J102" i="30"/>
  <c r="I102" i="30"/>
  <c r="G102" i="30"/>
  <c r="H102" i="30" s="1"/>
  <c r="M101" i="30"/>
  <c r="O101" i="30" s="1"/>
  <c r="P101" i="30" s="1"/>
  <c r="J101" i="30"/>
  <c r="I101" i="30"/>
  <c r="G101" i="30"/>
  <c r="H101" i="30" s="1"/>
  <c r="M100" i="30"/>
  <c r="O100" i="30" s="1"/>
  <c r="P100" i="30" s="1"/>
  <c r="J100" i="30"/>
  <c r="I100" i="30"/>
  <c r="G100" i="30"/>
  <c r="H100" i="30" s="1"/>
  <c r="M99" i="30"/>
  <c r="O99" i="30" s="1"/>
  <c r="P99" i="30" s="1"/>
  <c r="J99" i="30"/>
  <c r="I99" i="30"/>
  <c r="G99" i="30"/>
  <c r="H99" i="30" s="1"/>
  <c r="M98" i="30"/>
  <c r="O98" i="30" s="1"/>
  <c r="P98" i="30" s="1"/>
  <c r="J98" i="30"/>
  <c r="I98" i="30"/>
  <c r="G98" i="30"/>
  <c r="H98" i="30" s="1"/>
  <c r="M97" i="30"/>
  <c r="O97" i="30" s="1"/>
  <c r="P97" i="30" s="1"/>
  <c r="J97" i="30"/>
  <c r="I97" i="30"/>
  <c r="G97" i="30"/>
  <c r="H97" i="30" s="1"/>
  <c r="O96" i="30"/>
  <c r="P96" i="30" s="1"/>
  <c r="M96" i="30"/>
  <c r="J96" i="30"/>
  <c r="I96" i="30"/>
  <c r="G96" i="30"/>
  <c r="H96" i="30" s="1"/>
  <c r="M95" i="30"/>
  <c r="O95" i="30" s="1"/>
  <c r="P95" i="30" s="1"/>
  <c r="J95" i="30"/>
  <c r="I95" i="30"/>
  <c r="G95" i="30"/>
  <c r="H95" i="30" s="1"/>
  <c r="M94" i="30"/>
  <c r="O94" i="30" s="1"/>
  <c r="P94" i="30" s="1"/>
  <c r="J94" i="30"/>
  <c r="I94" i="30"/>
  <c r="G94" i="30"/>
  <c r="H94" i="30" s="1"/>
  <c r="M93" i="30"/>
  <c r="O93" i="30" s="1"/>
  <c r="P93" i="30" s="1"/>
  <c r="J93" i="30"/>
  <c r="I93" i="30"/>
  <c r="G93" i="30"/>
  <c r="H93" i="30" s="1"/>
  <c r="O92" i="30"/>
  <c r="P92" i="30" s="1"/>
  <c r="M92" i="30"/>
  <c r="J92" i="30"/>
  <c r="I92" i="30"/>
  <c r="G92" i="30"/>
  <c r="H92" i="30" s="1"/>
  <c r="M91" i="30"/>
  <c r="O91" i="30" s="1"/>
  <c r="P91" i="30" s="1"/>
  <c r="J91" i="30"/>
  <c r="I91" i="30"/>
  <c r="G91" i="30"/>
  <c r="H91" i="30" s="1"/>
  <c r="M90" i="30"/>
  <c r="O90" i="30" s="1"/>
  <c r="P90" i="30" s="1"/>
  <c r="J90" i="30"/>
  <c r="I90" i="30"/>
  <c r="G90" i="30"/>
  <c r="H90" i="30" s="1"/>
  <c r="M89" i="30"/>
  <c r="O89" i="30" s="1"/>
  <c r="P89" i="30" s="1"/>
  <c r="J89" i="30"/>
  <c r="I89" i="30"/>
  <c r="G89" i="30"/>
  <c r="H89" i="30" s="1"/>
  <c r="M88" i="30"/>
  <c r="O88" i="30" s="1"/>
  <c r="P88" i="30" s="1"/>
  <c r="J88" i="30"/>
  <c r="I88" i="30"/>
  <c r="G88" i="30"/>
  <c r="H88" i="30" s="1"/>
  <c r="M87" i="30"/>
  <c r="O87" i="30" s="1"/>
  <c r="P87" i="30" s="1"/>
  <c r="J87" i="30"/>
  <c r="I87" i="30"/>
  <c r="G87" i="30"/>
  <c r="H87" i="30" s="1"/>
  <c r="M86" i="30"/>
  <c r="O86" i="30" s="1"/>
  <c r="P86" i="30" s="1"/>
  <c r="J86" i="30"/>
  <c r="I86" i="30"/>
  <c r="G86" i="30"/>
  <c r="H86" i="30" s="1"/>
  <c r="M85" i="30"/>
  <c r="O85" i="30" s="1"/>
  <c r="P85" i="30" s="1"/>
  <c r="J85" i="30"/>
  <c r="I85" i="30"/>
  <c r="G85" i="30"/>
  <c r="H85" i="30" s="1"/>
  <c r="M84" i="30"/>
  <c r="O84" i="30" s="1"/>
  <c r="P84" i="30" s="1"/>
  <c r="J84" i="30"/>
  <c r="I84" i="30"/>
  <c r="G84" i="30"/>
  <c r="H84" i="30" s="1"/>
  <c r="M83" i="30"/>
  <c r="O83" i="30" s="1"/>
  <c r="P83" i="30" s="1"/>
  <c r="J83" i="30"/>
  <c r="I83" i="30"/>
  <c r="G83" i="30"/>
  <c r="H83" i="30" s="1"/>
  <c r="M82" i="30"/>
  <c r="O82" i="30" s="1"/>
  <c r="P82" i="30" s="1"/>
  <c r="J82" i="30"/>
  <c r="I82" i="30"/>
  <c r="G82" i="30"/>
  <c r="H82" i="30" s="1"/>
  <c r="M81" i="30"/>
  <c r="O81" i="30" s="1"/>
  <c r="P81" i="30" s="1"/>
  <c r="J81" i="30"/>
  <c r="I81" i="30"/>
  <c r="G81" i="30"/>
  <c r="H81" i="30" s="1"/>
  <c r="M80" i="30"/>
  <c r="O80" i="30" s="1"/>
  <c r="P80" i="30" s="1"/>
  <c r="J80" i="30"/>
  <c r="I80" i="30"/>
  <c r="G80" i="30"/>
  <c r="H80" i="30" s="1"/>
  <c r="M79" i="30"/>
  <c r="O79" i="30" s="1"/>
  <c r="P79" i="30" s="1"/>
  <c r="J79" i="30"/>
  <c r="I79" i="30"/>
  <c r="G79" i="30"/>
  <c r="H79" i="30" s="1"/>
  <c r="M78" i="30"/>
  <c r="O78" i="30" s="1"/>
  <c r="P78" i="30" s="1"/>
  <c r="J78" i="30"/>
  <c r="I78" i="30"/>
  <c r="G78" i="30"/>
  <c r="H78" i="30" s="1"/>
  <c r="M77" i="30"/>
  <c r="O77" i="30" s="1"/>
  <c r="P77" i="30" s="1"/>
  <c r="J77" i="30"/>
  <c r="I77" i="30"/>
  <c r="G77" i="30"/>
  <c r="H77" i="30" s="1"/>
  <c r="O76" i="30"/>
  <c r="P76" i="30" s="1"/>
  <c r="M76" i="30"/>
  <c r="J76" i="30"/>
  <c r="I76" i="30"/>
  <c r="G76" i="30"/>
  <c r="H76" i="30" s="1"/>
  <c r="M75" i="30"/>
  <c r="O75" i="30" s="1"/>
  <c r="P75" i="30" s="1"/>
  <c r="J75" i="30"/>
  <c r="I75" i="30"/>
  <c r="G75" i="30"/>
  <c r="H75" i="30" s="1"/>
  <c r="M74" i="30"/>
  <c r="O74" i="30" s="1"/>
  <c r="P74" i="30" s="1"/>
  <c r="J74" i="30"/>
  <c r="I74" i="30"/>
  <c r="G74" i="30"/>
  <c r="H74" i="30" s="1"/>
  <c r="M73" i="30"/>
  <c r="O73" i="30" s="1"/>
  <c r="P73" i="30" s="1"/>
  <c r="J73" i="30"/>
  <c r="I73" i="30"/>
  <c r="G73" i="30"/>
  <c r="H73" i="30" s="1"/>
  <c r="M72" i="30"/>
  <c r="O72" i="30" s="1"/>
  <c r="P72" i="30" s="1"/>
  <c r="J72" i="30"/>
  <c r="I72" i="30"/>
  <c r="G72" i="30"/>
  <c r="H72" i="30" s="1"/>
  <c r="M71" i="30"/>
  <c r="O71" i="30" s="1"/>
  <c r="P71" i="30" s="1"/>
  <c r="J71" i="30"/>
  <c r="I71" i="30"/>
  <c r="G71" i="30"/>
  <c r="H71" i="30" s="1"/>
  <c r="M70" i="30"/>
  <c r="O70" i="30" s="1"/>
  <c r="P70" i="30" s="1"/>
  <c r="J70" i="30"/>
  <c r="I70" i="30"/>
  <c r="G70" i="30"/>
  <c r="H70" i="30" s="1"/>
  <c r="M69" i="30"/>
  <c r="O69" i="30" s="1"/>
  <c r="P69" i="30" s="1"/>
  <c r="J69" i="30"/>
  <c r="I69" i="30"/>
  <c r="G69" i="30"/>
  <c r="H69" i="30" s="1"/>
  <c r="M68" i="30"/>
  <c r="O68" i="30" s="1"/>
  <c r="P68" i="30" s="1"/>
  <c r="J68" i="30"/>
  <c r="I68" i="30"/>
  <c r="G68" i="30"/>
  <c r="H68" i="30" s="1"/>
  <c r="O67" i="30"/>
  <c r="P67" i="30" s="1"/>
  <c r="M67" i="30"/>
  <c r="J67" i="30"/>
  <c r="I67" i="30"/>
  <c r="G67" i="30"/>
  <c r="H67" i="30" s="1"/>
  <c r="M66" i="30"/>
  <c r="O66" i="30" s="1"/>
  <c r="P66" i="30" s="1"/>
  <c r="J66" i="30"/>
  <c r="I66" i="30"/>
  <c r="G66" i="30"/>
  <c r="H66" i="30" s="1"/>
  <c r="M65" i="30"/>
  <c r="O65" i="30" s="1"/>
  <c r="P65" i="30" s="1"/>
  <c r="J65" i="30"/>
  <c r="I65" i="30"/>
  <c r="G65" i="30"/>
  <c r="H65" i="30" s="1"/>
  <c r="M64" i="30"/>
  <c r="O64" i="30" s="1"/>
  <c r="P64" i="30" s="1"/>
  <c r="J64" i="30"/>
  <c r="I64" i="30"/>
  <c r="G64" i="30"/>
  <c r="H64" i="30" s="1"/>
  <c r="M63" i="30"/>
  <c r="O63" i="30" s="1"/>
  <c r="P63" i="30" s="1"/>
  <c r="J63" i="30"/>
  <c r="I63" i="30"/>
  <c r="G63" i="30"/>
  <c r="H63" i="30" s="1"/>
  <c r="M62" i="30"/>
  <c r="O62" i="30" s="1"/>
  <c r="P62" i="30" s="1"/>
  <c r="J62" i="30"/>
  <c r="I62" i="30"/>
  <c r="G62" i="30"/>
  <c r="H62" i="30" s="1"/>
  <c r="M61" i="30"/>
  <c r="O61" i="30" s="1"/>
  <c r="P61" i="30" s="1"/>
  <c r="J61" i="30"/>
  <c r="I61" i="30"/>
  <c r="G61" i="30"/>
  <c r="H61" i="30" s="1"/>
  <c r="M60" i="30"/>
  <c r="O60" i="30" s="1"/>
  <c r="P60" i="30" s="1"/>
  <c r="J60" i="30"/>
  <c r="I60" i="30"/>
  <c r="G60" i="30"/>
  <c r="H60" i="30" s="1"/>
  <c r="M59" i="30"/>
  <c r="O59" i="30" s="1"/>
  <c r="P59" i="30" s="1"/>
  <c r="J59" i="30"/>
  <c r="I59" i="30"/>
  <c r="G59" i="30"/>
  <c r="H59" i="30" s="1"/>
  <c r="M58" i="30"/>
  <c r="O58" i="30" s="1"/>
  <c r="P58" i="30" s="1"/>
  <c r="J58" i="30"/>
  <c r="I58" i="30"/>
  <c r="G58" i="30"/>
  <c r="H58" i="30" s="1"/>
  <c r="M57" i="30"/>
  <c r="O57" i="30" s="1"/>
  <c r="P57" i="30" s="1"/>
  <c r="J57" i="30"/>
  <c r="I57" i="30"/>
  <c r="G57" i="30"/>
  <c r="H57" i="30" s="1"/>
  <c r="M56" i="30"/>
  <c r="O56" i="30" s="1"/>
  <c r="P56" i="30" s="1"/>
  <c r="J56" i="30"/>
  <c r="I56" i="30"/>
  <c r="G56" i="30"/>
  <c r="H56" i="30" s="1"/>
  <c r="M55" i="30"/>
  <c r="O55" i="30" s="1"/>
  <c r="P55" i="30" s="1"/>
  <c r="J55" i="30"/>
  <c r="I55" i="30"/>
  <c r="G55" i="30"/>
  <c r="H55" i="30" s="1"/>
  <c r="M54" i="30"/>
  <c r="O54" i="30" s="1"/>
  <c r="P54" i="30" s="1"/>
  <c r="J54" i="30"/>
  <c r="I54" i="30"/>
  <c r="G54" i="30"/>
  <c r="H54" i="30" s="1"/>
  <c r="O53" i="30"/>
  <c r="P53" i="30" s="1"/>
  <c r="M53" i="30"/>
  <c r="J53" i="30"/>
  <c r="I53" i="30"/>
  <c r="G53" i="30"/>
  <c r="H53" i="30" s="1"/>
  <c r="M52" i="30"/>
  <c r="O52" i="30" s="1"/>
  <c r="P52" i="30" s="1"/>
  <c r="J52" i="30"/>
  <c r="I52" i="30"/>
  <c r="G52" i="30"/>
  <c r="H52" i="30" s="1"/>
  <c r="M51" i="30"/>
  <c r="O51" i="30" s="1"/>
  <c r="P51" i="30" s="1"/>
  <c r="J51" i="30"/>
  <c r="I51" i="30"/>
  <c r="G51" i="30"/>
  <c r="H51" i="30" s="1"/>
  <c r="M50" i="30"/>
  <c r="O50" i="30" s="1"/>
  <c r="P50" i="30" s="1"/>
  <c r="J50" i="30"/>
  <c r="I50" i="30"/>
  <c r="G50" i="30"/>
  <c r="H50" i="30" s="1"/>
  <c r="M49" i="30"/>
  <c r="O49" i="30" s="1"/>
  <c r="P49" i="30" s="1"/>
  <c r="J49" i="30"/>
  <c r="I49" i="30"/>
  <c r="G49" i="30"/>
  <c r="H49" i="30" s="1"/>
  <c r="M48" i="30"/>
  <c r="O48" i="30" s="1"/>
  <c r="P48" i="30" s="1"/>
  <c r="J48" i="30"/>
  <c r="I48" i="30"/>
  <c r="G48" i="30"/>
  <c r="H48" i="30" s="1"/>
  <c r="M47" i="30"/>
  <c r="O47" i="30" s="1"/>
  <c r="P47" i="30" s="1"/>
  <c r="J47" i="30"/>
  <c r="I47" i="30"/>
  <c r="G47" i="30"/>
  <c r="H47" i="30" s="1"/>
  <c r="O46" i="30"/>
  <c r="P46" i="30" s="1"/>
  <c r="M46" i="30"/>
  <c r="J46" i="30"/>
  <c r="I46" i="30"/>
  <c r="G46" i="30"/>
  <c r="H46" i="30" s="1"/>
  <c r="M45" i="30"/>
  <c r="O45" i="30" s="1"/>
  <c r="P45" i="30" s="1"/>
  <c r="J45" i="30"/>
  <c r="I45" i="30"/>
  <c r="G45" i="30"/>
  <c r="H45" i="30" s="1"/>
  <c r="M44" i="30"/>
  <c r="O44" i="30" s="1"/>
  <c r="P44" i="30" s="1"/>
  <c r="J44" i="30"/>
  <c r="I44" i="30"/>
  <c r="G44" i="30"/>
  <c r="H44" i="30" s="1"/>
  <c r="M43" i="30"/>
  <c r="O43" i="30" s="1"/>
  <c r="P43" i="30" s="1"/>
  <c r="J43" i="30"/>
  <c r="I43" i="30"/>
  <c r="G43" i="30"/>
  <c r="H43" i="30" s="1"/>
  <c r="M42" i="30"/>
  <c r="O42" i="30" s="1"/>
  <c r="P42" i="30" s="1"/>
  <c r="J42" i="30"/>
  <c r="I42" i="30"/>
  <c r="G42" i="30"/>
  <c r="H42" i="30" s="1"/>
  <c r="M41" i="30"/>
  <c r="O41" i="30" s="1"/>
  <c r="P41" i="30" s="1"/>
  <c r="J41" i="30"/>
  <c r="I41" i="30"/>
  <c r="G41" i="30"/>
  <c r="H41" i="30" s="1"/>
  <c r="M40" i="30"/>
  <c r="O40" i="30" s="1"/>
  <c r="P40" i="30" s="1"/>
  <c r="J40" i="30"/>
  <c r="I40" i="30"/>
  <c r="G40" i="30"/>
  <c r="H40" i="30" s="1"/>
  <c r="M39" i="30"/>
  <c r="O39" i="30" s="1"/>
  <c r="P39" i="30" s="1"/>
  <c r="J39" i="30"/>
  <c r="I39" i="30"/>
  <c r="G39" i="30"/>
  <c r="H39" i="30" s="1"/>
  <c r="M38" i="30"/>
  <c r="O38" i="30" s="1"/>
  <c r="P38" i="30" s="1"/>
  <c r="J38" i="30"/>
  <c r="I38" i="30"/>
  <c r="G38" i="30"/>
  <c r="H38" i="30" s="1"/>
  <c r="M37" i="30"/>
  <c r="O37" i="30" s="1"/>
  <c r="P37" i="30" s="1"/>
  <c r="J37" i="30"/>
  <c r="I37" i="30"/>
  <c r="G37" i="30"/>
  <c r="H37" i="30" s="1"/>
  <c r="M36" i="30"/>
  <c r="O36" i="30" s="1"/>
  <c r="P36" i="30" s="1"/>
  <c r="J36" i="30"/>
  <c r="I36" i="30"/>
  <c r="G36" i="30"/>
  <c r="H36" i="30" s="1"/>
  <c r="M35" i="30"/>
  <c r="O35" i="30" s="1"/>
  <c r="P35" i="30" s="1"/>
  <c r="J35" i="30"/>
  <c r="I35" i="30"/>
  <c r="G35" i="30"/>
  <c r="H35" i="30" s="1"/>
  <c r="O34" i="30"/>
  <c r="P34" i="30" s="1"/>
  <c r="M34" i="30"/>
  <c r="J34" i="30"/>
  <c r="I34" i="30"/>
  <c r="G34" i="30"/>
  <c r="H34" i="30" s="1"/>
  <c r="M33" i="30"/>
  <c r="O33" i="30" s="1"/>
  <c r="P33" i="30" s="1"/>
  <c r="J33" i="30"/>
  <c r="I33" i="30"/>
  <c r="G33" i="30"/>
  <c r="H33" i="30" s="1"/>
  <c r="M32" i="30"/>
  <c r="O32" i="30" s="1"/>
  <c r="P32" i="30" s="1"/>
  <c r="J32" i="30"/>
  <c r="I32" i="30"/>
  <c r="G32" i="30"/>
  <c r="H32" i="30" s="1"/>
  <c r="O31" i="30"/>
  <c r="P31" i="30" s="1"/>
  <c r="M31" i="30"/>
  <c r="J31" i="30"/>
  <c r="I31" i="30"/>
  <c r="G31" i="30"/>
  <c r="H31" i="30" s="1"/>
  <c r="M30" i="30"/>
  <c r="O30" i="30" s="1"/>
  <c r="P30" i="30" s="1"/>
  <c r="J30" i="30"/>
  <c r="I30" i="30"/>
  <c r="G30" i="30"/>
  <c r="H30" i="30" s="1"/>
  <c r="M29" i="30"/>
  <c r="O29" i="30" s="1"/>
  <c r="P29" i="30" s="1"/>
  <c r="J29" i="30"/>
  <c r="I29" i="30"/>
  <c r="G29" i="30"/>
  <c r="H29" i="30" s="1"/>
  <c r="M28" i="30"/>
  <c r="O28" i="30" s="1"/>
  <c r="P28" i="30" s="1"/>
  <c r="J28" i="30"/>
  <c r="I28" i="30"/>
  <c r="G28" i="30"/>
  <c r="H28" i="30" s="1"/>
  <c r="M27" i="30"/>
  <c r="O27" i="30" s="1"/>
  <c r="P27" i="30" s="1"/>
  <c r="J27" i="30"/>
  <c r="I27" i="30"/>
  <c r="G27" i="30"/>
  <c r="H27" i="30" s="1"/>
  <c r="M26" i="30"/>
  <c r="O26" i="30" s="1"/>
  <c r="P26" i="30" s="1"/>
  <c r="J26" i="30"/>
  <c r="I26" i="30"/>
  <c r="G26" i="30"/>
  <c r="H26" i="30" s="1"/>
  <c r="M25" i="30"/>
  <c r="O25" i="30" s="1"/>
  <c r="P25" i="30" s="1"/>
  <c r="J25" i="30"/>
  <c r="I25" i="30"/>
  <c r="G25" i="30"/>
  <c r="H25" i="30" s="1"/>
  <c r="M24" i="30"/>
  <c r="O24" i="30" s="1"/>
  <c r="P24" i="30" s="1"/>
  <c r="J24" i="30"/>
  <c r="I24" i="30"/>
  <c r="G24" i="30"/>
  <c r="H24" i="30" s="1"/>
  <c r="M23" i="30"/>
  <c r="O23" i="30" s="1"/>
  <c r="P23" i="30" s="1"/>
  <c r="J23" i="30"/>
  <c r="I23" i="30"/>
  <c r="G23" i="30"/>
  <c r="H23" i="30" s="1"/>
  <c r="M22" i="30"/>
  <c r="O22" i="30" s="1"/>
  <c r="P22" i="30" s="1"/>
  <c r="J22" i="30"/>
  <c r="I22" i="30"/>
  <c r="G22" i="30"/>
  <c r="H22" i="30" s="1"/>
  <c r="M21" i="30"/>
  <c r="O21" i="30" s="1"/>
  <c r="P21" i="30" s="1"/>
  <c r="J21" i="30"/>
  <c r="I21" i="30"/>
  <c r="G21" i="30"/>
  <c r="H21" i="30" s="1"/>
  <c r="M20" i="30"/>
  <c r="O20" i="30" s="1"/>
  <c r="P20" i="30" s="1"/>
  <c r="J20" i="30"/>
  <c r="I20" i="30"/>
  <c r="G20" i="30"/>
  <c r="H20" i="30" s="1"/>
  <c r="M19" i="30"/>
  <c r="O19" i="30" s="1"/>
  <c r="P19" i="30" s="1"/>
  <c r="J19" i="30"/>
  <c r="I19" i="30"/>
  <c r="G19" i="30"/>
  <c r="H19" i="30" s="1"/>
  <c r="M18" i="30"/>
  <c r="O18" i="30" s="1"/>
  <c r="P18" i="30" s="1"/>
  <c r="J18" i="30"/>
  <c r="I18" i="30"/>
  <c r="G18" i="30"/>
  <c r="H18" i="30" s="1"/>
  <c r="M17" i="30"/>
  <c r="O17" i="30" s="1"/>
  <c r="P17" i="30" s="1"/>
  <c r="J17" i="30"/>
  <c r="I17" i="30"/>
  <c r="G17" i="30"/>
  <c r="H17" i="30" s="1"/>
  <c r="M16" i="30"/>
  <c r="O16" i="30" s="1"/>
  <c r="P16" i="30" s="1"/>
  <c r="J16" i="30"/>
  <c r="I16" i="30"/>
  <c r="G16" i="30"/>
  <c r="H16" i="30" s="1"/>
  <c r="M15" i="30"/>
  <c r="O15" i="30" s="1"/>
  <c r="P15" i="30" s="1"/>
  <c r="J15" i="30"/>
  <c r="I15" i="30"/>
  <c r="G15" i="30"/>
  <c r="H15" i="30" s="1"/>
  <c r="M14" i="30"/>
  <c r="O14" i="30" s="1"/>
  <c r="P14" i="30" s="1"/>
  <c r="J14" i="30"/>
  <c r="I14" i="30"/>
  <c r="G14" i="30"/>
  <c r="H14" i="30" s="1"/>
  <c r="M13" i="30"/>
  <c r="O13" i="30" s="1"/>
  <c r="P13" i="30" s="1"/>
  <c r="J13" i="30"/>
  <c r="I13" i="30"/>
  <c r="G13" i="30"/>
  <c r="H13" i="30" s="1"/>
  <c r="M12" i="30"/>
  <c r="O12" i="30" s="1"/>
  <c r="P12" i="30" s="1"/>
  <c r="J12" i="30"/>
  <c r="I12" i="30"/>
  <c r="G12" i="30"/>
  <c r="H12" i="30" s="1"/>
  <c r="M11" i="30"/>
  <c r="O11" i="30" s="1"/>
  <c r="P11" i="30" s="1"/>
  <c r="J11" i="30"/>
  <c r="I11" i="30"/>
  <c r="G11" i="30"/>
  <c r="H11" i="30" s="1"/>
  <c r="M10" i="30"/>
  <c r="O10" i="30" s="1"/>
  <c r="P10" i="30" s="1"/>
  <c r="J10" i="30"/>
  <c r="I10" i="30"/>
  <c r="G10" i="30"/>
  <c r="H10" i="30" s="1"/>
  <c r="M9" i="30"/>
  <c r="O9" i="30" s="1"/>
  <c r="P9" i="30" s="1"/>
  <c r="J9" i="30"/>
  <c r="I9" i="30"/>
  <c r="G9" i="30"/>
  <c r="H9" i="30" s="1"/>
  <c r="M8" i="30"/>
  <c r="O8" i="30" s="1"/>
  <c r="P8" i="30" s="1"/>
  <c r="J8" i="30"/>
  <c r="I8" i="30"/>
  <c r="G8" i="30"/>
  <c r="H8" i="30" s="1"/>
  <c r="M7" i="30"/>
  <c r="O7" i="30" s="1"/>
  <c r="P7" i="30" s="1"/>
  <c r="J7" i="30"/>
  <c r="I7" i="30"/>
  <c r="G7" i="30"/>
  <c r="H7" i="30" s="1"/>
  <c r="M6" i="30"/>
  <c r="O6" i="30" s="1"/>
  <c r="P6" i="30" s="1"/>
  <c r="J6" i="30"/>
  <c r="I6" i="30"/>
  <c r="G6" i="30"/>
  <c r="H6" i="30" s="1"/>
</calcChain>
</file>

<file path=xl/sharedStrings.xml><?xml version="1.0" encoding="utf-8"?>
<sst xmlns="http://schemas.openxmlformats.org/spreadsheetml/2006/main" count="1470" uniqueCount="346">
  <si>
    <t>Итого</t>
  </si>
  <si>
    <t>№ п/п</t>
  </si>
  <si>
    <t>Наименование</t>
  </si>
  <si>
    <t xml:space="preserve">Среднее квадратичное отклонение </t>
  </si>
  <si>
    <t>Коэффициент вариации (д.б. &lt; 33%)</t>
  </si>
  <si>
    <t>Ед.изм.</t>
  </si>
  <si>
    <t>ОКПД2,                                                    КТРУ</t>
  </si>
  <si>
    <t>Источник ценовой информации</t>
  </si>
  <si>
    <t>Используемый метод определения НМЦК:  Метод сопоставимых рыночных цен (анализа рынка) в соответствии с частями 2-6 статьи 22 Закона о контрактной системе (на основании п.9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 (утв. Приказом Министерства здравоохранения РФ от 15 мая 2020 г. N 450н)</t>
  </si>
  <si>
    <t>* Начальная цена единицы медицинского изделия, используемая для расчета начальной (максимальной) цены контракта, установлена в размере не более средневзвешенной цены, в соответствии с п.9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 (утв. Приказом Министерства здравоохранения РФ от 15 мая 2020 г. N 450н).
** Ставки налогообложения НДС установлены в соответствии с п.2 ст. 149, п.2 ст. 164 Налогового кодекса РФ, Постановления Правительства РФ от 30 сентября 2015 г. N 1042., Постановления Правительства РФ от 15 сентября 2008 г. N 688</t>
  </si>
  <si>
    <t>Начальная (максимальная) цена контракта, руб.</t>
  </si>
  <si>
    <t>Цена за 1 ед., используемая для расчета максимальной цены контракта (с учетом НДС)</t>
  </si>
  <si>
    <t>Ставка НДС,
%**</t>
  </si>
  <si>
    <t xml:space="preserve">Кол-во </t>
  </si>
  <si>
    <t>Средневзвешенное значение цены</t>
  </si>
  <si>
    <t>КП 1</t>
  </si>
  <si>
    <t>КП 2</t>
  </si>
  <si>
    <t>КП 3</t>
  </si>
  <si>
    <t>Начальная цена единицы медицинского изделия, без учета НДС (среднее
значение цены)</t>
  </si>
  <si>
    <t>Цена за 1 ед.,
используемая для расчета максимальной
цены контракта без НДС (минимальная)*</t>
  </si>
  <si>
    <t>штука</t>
  </si>
  <si>
    <t>Значение цены указанное в источнике, без учета НДС</t>
  </si>
  <si>
    <t>НКМИ</t>
  </si>
  <si>
    <t>20</t>
  </si>
  <si>
    <t>30</t>
  </si>
  <si>
    <t>2</t>
  </si>
  <si>
    <t>1</t>
  </si>
  <si>
    <t>10</t>
  </si>
  <si>
    <t>6</t>
  </si>
  <si>
    <t>3</t>
  </si>
  <si>
    <t>50</t>
  </si>
  <si>
    <t>5</t>
  </si>
  <si>
    <t>15</t>
  </si>
  <si>
    <t>40</t>
  </si>
  <si>
    <t>80</t>
  </si>
  <si>
    <t>4</t>
  </si>
  <si>
    <t>14</t>
  </si>
  <si>
    <t>12</t>
  </si>
  <si>
    <t>8</t>
  </si>
  <si>
    <t>32.50.13.190-00007558</t>
  </si>
  <si>
    <t>Щипцы для гипса</t>
  </si>
  <si>
    <t>32.50.13.190-00006976</t>
  </si>
  <si>
    <t>Щипцы для хрящей</t>
  </si>
  <si>
    <t>32.50.13.190-00006977</t>
  </si>
  <si>
    <t>Щипцы гинекологические</t>
  </si>
  <si>
    <t>32.50.13.190-00007094</t>
  </si>
  <si>
    <t>32.50.13.190-00007134</t>
  </si>
  <si>
    <t>Кюретки костные</t>
  </si>
  <si>
    <t>32.50.13.190-00007135</t>
  </si>
  <si>
    <t>Щипцы костные</t>
  </si>
  <si>
    <t>32.50.13.190-00007173</t>
  </si>
  <si>
    <t>32.50.13.190-00007197</t>
  </si>
  <si>
    <t>Рычаг/элеватор костный</t>
  </si>
  <si>
    <t>32.50.13.190-00007198</t>
  </si>
  <si>
    <t>Диссектор твердой мозговой оболочки</t>
  </si>
  <si>
    <t>Зажимы для операционного белья</t>
  </si>
  <si>
    <t>32.50.13.190-00007212</t>
  </si>
  <si>
    <t>32.50.13.190-00007222</t>
  </si>
  <si>
    <t>Рашпиль костный</t>
  </si>
  <si>
    <t>Молоток хирургический</t>
  </si>
  <si>
    <t>Щипцы хирургические для мягких тканей, в форме пинцета, многоразового использования</t>
  </si>
  <si>
    <t>Распатор костный</t>
  </si>
  <si>
    <t>32.50.13.190-00007223</t>
  </si>
  <si>
    <t>32.50.13.190-00007224</t>
  </si>
  <si>
    <t>Выкусыватель костный, многоразового использования</t>
  </si>
  <si>
    <t>32.50.13.190-00007233</t>
  </si>
  <si>
    <t>Ример ортопедический для костномозгового канала, жесткий</t>
  </si>
  <si>
    <t>32.50.13.190-00007272</t>
  </si>
  <si>
    <t>Кусачки ортопедические для суставов/конечностей</t>
  </si>
  <si>
    <t>32.50.13.190-00007278</t>
  </si>
  <si>
    <t>Остеотом ортопедический</t>
  </si>
  <si>
    <t>32.50.13.190-00007280</t>
  </si>
  <si>
    <t>Изгибатель ортопедический механический, многоразового использования</t>
  </si>
  <si>
    <t>32.50.13.190-00007287</t>
  </si>
  <si>
    <t>Кусачки для ортопедических металлоконструкций</t>
  </si>
  <si>
    <t>32.50.13.190-00007289</t>
  </si>
  <si>
    <t>Долото ортопедическое</t>
  </si>
  <si>
    <t>32.50.13.190-00007303</t>
  </si>
  <si>
    <t>Ретрактор хирургический самоудерживающийся, многоразового использования</t>
  </si>
  <si>
    <t>32.50.13.190-00007326</t>
  </si>
  <si>
    <t>Ножницы для перевязочного материала, многоразового использования</t>
  </si>
  <si>
    <t>32.50.13.190-00007329</t>
  </si>
  <si>
    <t>Штопор для миомы, многоразового использования</t>
  </si>
  <si>
    <t>32.50.13.190-00007351</t>
  </si>
  <si>
    <t>Инструмент для проведения проволоки/лигатуры, многоразового использования</t>
  </si>
  <si>
    <t>32.50.13.190-00007358</t>
  </si>
  <si>
    <t>Ретрактор нейрохирургический, самоудерживающийся</t>
  </si>
  <si>
    <t>32.50.13.190-00007361</t>
  </si>
  <si>
    <t>Зажим гемостатический</t>
  </si>
  <si>
    <t>32.50.13.190-00007365</t>
  </si>
  <si>
    <t>Иглодержатель, многоразового использования</t>
  </si>
  <si>
    <t>32.50.13.190-00007387</t>
  </si>
  <si>
    <t>Зонд фистульный</t>
  </si>
  <si>
    <t>32.50.13.190-00007549</t>
  </si>
  <si>
    <t>Отвертка хирургическая, многоразового использования</t>
  </si>
  <si>
    <t>32.50.13.190-00007550</t>
  </si>
  <si>
    <t>Корнцанг</t>
  </si>
  <si>
    <t>32.50.13.190-00007560</t>
  </si>
  <si>
    <t>Щипцы хирургические для мягких тканей, в форме ножниц, многоразового использования</t>
  </si>
  <si>
    <t>32.50.13.190-00007598</t>
  </si>
  <si>
    <t>Ножницы хирургические общего назначения, многоразового использования</t>
  </si>
  <si>
    <t>32.50.13.190-00007637</t>
  </si>
  <si>
    <t>Щипцы оториноларингологические</t>
  </si>
  <si>
    <t>32.50.13.190-00007683</t>
  </si>
  <si>
    <t>Ретрактор ручной хирургический, многоразового использования</t>
  </si>
  <si>
    <t>32.50.13.190-00007713</t>
  </si>
  <si>
    <t>Ручка скальпеля, многоразового использования</t>
  </si>
  <si>
    <t>32.50.13.190-00007730</t>
  </si>
  <si>
    <t>Щипцы диссекционные</t>
  </si>
  <si>
    <t>32.50.13.190-007529</t>
  </si>
  <si>
    <t>Нож ампутационный</t>
  </si>
  <si>
    <t>32.50.50.190-00000336</t>
  </si>
  <si>
    <t>Контейнер для стерилизации</t>
  </si>
  <si>
    <t>32.50.50.190-00000909</t>
  </si>
  <si>
    <t>Рукоятка к системе хирургической для аспирации/ирригации, многоразового использования</t>
  </si>
  <si>
    <t>32.50.50.190-00001130</t>
  </si>
  <si>
    <t>Лоток общего назначения, многоразового использования</t>
  </si>
  <si>
    <t>32.50.50.190-00001274</t>
  </si>
  <si>
    <t>Лоток для инструментов</t>
  </si>
  <si>
    <t>32.50.13.190</t>
  </si>
  <si>
    <t>Проволока к петлям полипным</t>
  </si>
  <si>
    <t>12.0114.16</t>
  </si>
  <si>
    <t>12.0114.20</t>
  </si>
  <si>
    <t>21.5050.20</t>
  </si>
  <si>
    <t>21.5056.20</t>
  </si>
  <si>
    <t>25.5900-47</t>
  </si>
  <si>
    <t>08.0124.20</t>
  </si>
  <si>
    <t>08.0120.04</t>
  </si>
  <si>
    <t>08.0136.07</t>
  </si>
  <si>
    <t>26.0194.17</t>
  </si>
  <si>
    <t>26.0194.25</t>
  </si>
  <si>
    <t>26.0180.35</t>
  </si>
  <si>
    <t>26.0180.25</t>
  </si>
  <si>
    <t>26.0200.07</t>
  </si>
  <si>
    <t>14.0226.20</t>
  </si>
  <si>
    <t>14.0227.20</t>
  </si>
  <si>
    <t>18.0264.20</t>
  </si>
  <si>
    <t>28.0811.20</t>
  </si>
  <si>
    <t>28.0810.20</t>
  </si>
  <si>
    <t>28.0390.02</t>
  </si>
  <si>
    <t>81209-02 (81500-02)</t>
  </si>
  <si>
    <t>81209-03 (81500-03)</t>
  </si>
  <si>
    <t>12.0112.16</t>
  </si>
  <si>
    <t>12.0012.20</t>
  </si>
  <si>
    <t>08.0148.28</t>
  </si>
  <si>
    <t>10.0011.15</t>
  </si>
  <si>
    <t>10.0010.15</t>
  </si>
  <si>
    <t>14.0121.16</t>
  </si>
  <si>
    <t>14.0120.16</t>
  </si>
  <si>
    <t>14.0163.15</t>
  </si>
  <si>
    <t>22.0050.20</t>
  </si>
  <si>
    <t>18.0272.01</t>
  </si>
  <si>
    <t>28.0194.24</t>
  </si>
  <si>
    <t>30.0654.21</t>
  </si>
  <si>
    <t>30.0560.28</t>
  </si>
  <si>
    <t>49.0960.08</t>
  </si>
  <si>
    <t>81310-09</t>
  </si>
  <si>
    <t>19.0212.20</t>
  </si>
  <si>
    <t>19.0212.26</t>
  </si>
  <si>
    <t>19.0210.20</t>
  </si>
  <si>
    <t>19.0210.26</t>
  </si>
  <si>
    <t>81209-02</t>
  </si>
  <si>
    <t>81209-03</t>
  </si>
  <si>
    <t>81620-06</t>
  </si>
  <si>
    <t>08.0112.20</t>
  </si>
  <si>
    <t>10.0053.14</t>
  </si>
  <si>
    <t>10.0201.14</t>
  </si>
  <si>
    <t>12.0250.12</t>
  </si>
  <si>
    <t>12.0124.15</t>
  </si>
  <si>
    <t>12.0104.17</t>
  </si>
  <si>
    <t>12.0294.05</t>
  </si>
  <si>
    <t>12.0294.03</t>
  </si>
  <si>
    <t>28.1255.15</t>
  </si>
  <si>
    <t>28.1350.22</t>
  </si>
  <si>
    <t>28.1354.22</t>
  </si>
  <si>
    <t>14.0220.18</t>
  </si>
  <si>
    <t>14.0240.18</t>
  </si>
  <si>
    <t>14.0105.16</t>
  </si>
  <si>
    <t>14.0071.14</t>
  </si>
  <si>
    <t>18.0012.01</t>
  </si>
  <si>
    <t>18.0254.02</t>
  </si>
  <si>
    <t>19.0110.13</t>
  </si>
  <si>
    <t>19.0120.19</t>
  </si>
  <si>
    <t>19.0216.32</t>
  </si>
  <si>
    <t>20.0040.14</t>
  </si>
  <si>
    <t>22.0070.20</t>
  </si>
  <si>
    <t>24.0010.14</t>
  </si>
  <si>
    <t>28.0632.05</t>
  </si>
  <si>
    <t>28.1010.26</t>
  </si>
  <si>
    <t>30.0104.27</t>
  </si>
  <si>
    <t>30.0144.06</t>
  </si>
  <si>
    <t>30.0144.08</t>
  </si>
  <si>
    <t>30.0144.10</t>
  </si>
  <si>
    <t>30.0222.19</t>
  </si>
  <si>
    <t>30.0240.25</t>
  </si>
  <si>
    <t>30.0185.04</t>
  </si>
  <si>
    <t>30.0584.05</t>
  </si>
  <si>
    <t>30.0600.16</t>
  </si>
  <si>
    <t>30.0610.03</t>
  </si>
  <si>
    <t>30.0620.03</t>
  </si>
  <si>
    <t>81344-02</t>
  </si>
  <si>
    <t>81344-04</t>
  </si>
  <si>
    <t>81209-01 (81500-01)</t>
  </si>
  <si>
    <t>14.0226.18</t>
  </si>
  <si>
    <t>14.0142.14</t>
  </si>
  <si>
    <t>14.0144.14</t>
  </si>
  <si>
    <t>18.0084.02</t>
  </si>
  <si>
    <t>18.0112.02</t>
  </si>
  <si>
    <t>22.0046.18</t>
  </si>
  <si>
    <t>08.0100.03</t>
  </si>
  <si>
    <t>08.0132.07</t>
  </si>
  <si>
    <t>12.0114.23</t>
  </si>
  <si>
    <t>12.0116.20</t>
  </si>
  <si>
    <t>14.0470.21</t>
  </si>
  <si>
    <t>16.0030.27</t>
  </si>
  <si>
    <t>16.0031.27</t>
  </si>
  <si>
    <t>18.0260.21</t>
  </si>
  <si>
    <t>19.0084.16</t>
  </si>
  <si>
    <t>19.0086.16</t>
  </si>
  <si>
    <t>28.0060.06</t>
  </si>
  <si>
    <t>28.0060.09</t>
  </si>
  <si>
    <t>28.0060.13</t>
  </si>
  <si>
    <t>28.0060.16</t>
  </si>
  <si>
    <t>28.0060.19</t>
  </si>
  <si>
    <t>28.0094.15</t>
  </si>
  <si>
    <t>28.0092.10</t>
  </si>
  <si>
    <t>28.0390.03</t>
  </si>
  <si>
    <t>28.0564.18</t>
  </si>
  <si>
    <t>28.0816.19</t>
  </si>
  <si>
    <t>28.1010.23</t>
  </si>
  <si>
    <t>28.1250.02</t>
  </si>
  <si>
    <t>28.1264.15</t>
  </si>
  <si>
    <t>28.1284.20</t>
  </si>
  <si>
    <t>28.1311.23</t>
  </si>
  <si>
    <t>50.0180.20</t>
  </si>
  <si>
    <t>60.0600.26</t>
  </si>
  <si>
    <t>50.0232.19</t>
  </si>
  <si>
    <t>81620-04</t>
  </si>
  <si>
    <t>81620-05</t>
  </si>
  <si>
    <t>10.5421.17</t>
  </si>
  <si>
    <t>10.0353.14</t>
  </si>
  <si>
    <t>12.0246.12</t>
  </si>
  <si>
    <t>12.0262.15</t>
  </si>
  <si>
    <t>12.0258.12</t>
  </si>
  <si>
    <t>21.5050.16</t>
  </si>
  <si>
    <t>26.0474.25</t>
  </si>
  <si>
    <t>08.0140.08</t>
  </si>
  <si>
    <t>08.0277.03</t>
  </si>
  <si>
    <t>28.0344.20</t>
  </si>
  <si>
    <t>28.0344.10</t>
  </si>
  <si>
    <t>28.0344.01</t>
  </si>
  <si>
    <t>28.0050.10</t>
  </si>
  <si>
    <t>28.0052.10</t>
  </si>
  <si>
    <t>28.0061.13</t>
  </si>
  <si>
    <t>26.0150.18</t>
  </si>
  <si>
    <t>28.0572.18</t>
  </si>
  <si>
    <t>28.0570.18</t>
  </si>
  <si>
    <t>28.0690.18</t>
  </si>
  <si>
    <t>28.0690.43</t>
  </si>
  <si>
    <t>28.1090.15</t>
  </si>
  <si>
    <t>28.1160.14</t>
  </si>
  <si>
    <t>28.1164.16</t>
  </si>
  <si>
    <t>28.1170.16</t>
  </si>
  <si>
    <t>28.1174.02</t>
  </si>
  <si>
    <t>18.0164.17</t>
  </si>
  <si>
    <t>49.1160.21</t>
  </si>
  <si>
    <t>81200-09</t>
  </si>
  <si>
    <t>81300-01</t>
  </si>
  <si>
    <t>81344-03</t>
  </si>
  <si>
    <t>81203-60 (81630-60)</t>
  </si>
  <si>
    <t>81620-01</t>
  </si>
  <si>
    <t>10.0011.10</t>
  </si>
  <si>
    <t>10.0010.10</t>
  </si>
  <si>
    <t>10.0011.18</t>
  </si>
  <si>
    <t>10.0010.18</t>
  </si>
  <si>
    <t>12.0010.16</t>
  </si>
  <si>
    <t>12.0010.20</t>
  </si>
  <si>
    <t>12.0110.16</t>
  </si>
  <si>
    <t>12.0110.20</t>
  </si>
  <si>
    <t>21.5050.18</t>
  </si>
  <si>
    <t>81209-01</t>
  </si>
  <si>
    <t>60.0510.01</t>
  </si>
  <si>
    <t>60.0512.01</t>
  </si>
  <si>
    <t>25.5880.24</t>
  </si>
  <si>
    <t>25.5820.18</t>
  </si>
  <si>
    <t>10.5363.18</t>
  </si>
  <si>
    <t>10.5360.23</t>
  </si>
  <si>
    <t>09.5301.10</t>
  </si>
  <si>
    <t>40.5501.14</t>
  </si>
  <si>
    <t>09.5065.15</t>
  </si>
  <si>
    <t>21.5050.15</t>
  </si>
  <si>
    <t>25.5730.15</t>
  </si>
  <si>
    <t>21.5012.12</t>
  </si>
  <si>
    <t>28.0512.07</t>
  </si>
  <si>
    <t>28.0124.18</t>
  </si>
  <si>
    <t>11.5258.12</t>
  </si>
  <si>
    <t>28.0452.12</t>
  </si>
  <si>
    <t>28.0095.15</t>
  </si>
  <si>
    <t>28.0095.20</t>
  </si>
  <si>
    <t>28.0095.25</t>
  </si>
  <si>
    <t>28.0344.02</t>
  </si>
  <si>
    <t>14.0346.23</t>
  </si>
  <si>
    <t>14.0502.20</t>
  </si>
  <si>
    <t>14.0536.20</t>
  </si>
  <si>
    <t>16.0090.22</t>
  </si>
  <si>
    <t>18.0222.02</t>
  </si>
  <si>
    <t>18.0186.14</t>
  </si>
  <si>
    <t>28.1214.03</t>
  </si>
  <si>
    <t>26.0290.12</t>
  </si>
  <si>
    <t>26.0290.15</t>
  </si>
  <si>
    <t>28.1090.19</t>
  </si>
  <si>
    <t>28.1090.24</t>
  </si>
  <si>
    <t>22.0372.21</t>
  </si>
  <si>
    <t>22.0374.21</t>
  </si>
  <si>
    <t>22.0376.21</t>
  </si>
  <si>
    <t>22.0378.21</t>
  </si>
  <si>
    <t>22.0380.28</t>
  </si>
  <si>
    <t>22.0382.28</t>
  </si>
  <si>
    <t>28.0684.08</t>
  </si>
  <si>
    <t>26.0220.21</t>
  </si>
  <si>
    <t>81204-06</t>
  </si>
  <si>
    <t>81440-01</t>
  </si>
  <si>
    <t>81214-01</t>
  </si>
  <si>
    <t>81214-02</t>
  </si>
  <si>
    <t>81210-07</t>
  </si>
  <si>
    <t>81210-08</t>
  </si>
  <si>
    <t>14.0740.15</t>
  </si>
  <si>
    <t>22.0050.16</t>
  </si>
  <si>
    <t>10.0011.16</t>
  </si>
  <si>
    <t>10.0011.14</t>
  </si>
  <si>
    <t>10.0190.14</t>
  </si>
  <si>
    <t>10.0179.11</t>
  </si>
  <si>
    <t>12.0012.13</t>
  </si>
  <si>
    <t>24.0110.26</t>
  </si>
  <si>
    <t>14.0300.20</t>
  </si>
  <si>
    <t>14.0110.14</t>
  </si>
  <si>
    <t>14.0116.14</t>
  </si>
  <si>
    <t>14.0080.16</t>
  </si>
  <si>
    <t>14.0096.14</t>
  </si>
  <si>
    <t>14.0226.16</t>
  </si>
  <si>
    <t>18.0194.16</t>
  </si>
  <si>
    <t>18.0195.16</t>
  </si>
  <si>
    <t>10.0010.16</t>
  </si>
  <si>
    <t>12.0010.18</t>
  </si>
  <si>
    <t>12.0110.18</t>
  </si>
  <si>
    <t>24.0013.19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</si>
</sst>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0&quot;р.&quot;_-;\-* #,##0.00&quot;р.&quot;_-;_-* \-??&quot;р.&quot;_-;_-@_-"/>
    <numFmt numFmtId="166" formatCode="_-* #,##0.00_р_._-;\-* #,##0.00_р_._-;_-* \-??_р_._-;_-@_-"/>
    <numFmt numFmtId="167" formatCode="_(* #,##0.00_);_(* \(#,##0.00\);_(* \-??_);_(@_)"/>
  </numFmts>
  <fonts count="1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63"/>
      <name val="Calibri"/>
      <family val="2"/>
      <charset val="204"/>
    </font>
    <font>
      <sz val="10"/>
      <name val="Arial"/>
      <family val="2"/>
      <charset val="204"/>
    </font>
    <font>
      <u/>
      <sz val="9.35"/>
      <color indexed="12"/>
      <name val="Calibri"/>
      <family val="2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PT Astra Serif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7">
    <xf numFmtId="0" fontId="0" fillId="0" borderId="0"/>
    <xf numFmtId="0" fontId="1" fillId="0" borderId="0" applyBorder="0" applyProtection="0"/>
    <xf numFmtId="0" fontId="6" fillId="0" borderId="0" applyNumberFormat="0" applyFill="0" applyBorder="0" applyProtection="0">
      <alignment vertical="center"/>
    </xf>
    <xf numFmtId="165" fontId="1" fillId="0" borderId="0" applyFill="0" applyBorder="0" applyProtection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0" fontId="5" fillId="0" borderId="0"/>
    <xf numFmtId="164" fontId="3" fillId="0" borderId="0" applyFont="0" applyFill="0" applyBorder="0" applyAlignment="0" applyProtection="0"/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7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0" fontId="5" fillId="0" borderId="0"/>
    <xf numFmtId="0" fontId="15" fillId="0" borderId="0"/>
  </cellStyleXfs>
  <cellXfs count="41">
    <xf numFmtId="0" fontId="0" fillId="0" borderId="0" xfId="0"/>
    <xf numFmtId="2" fontId="9" fillId="0" borderId="2" xfId="1" applyNumberFormat="1" applyFont="1" applyBorder="1" applyAlignment="1">
      <alignment horizontal="center" vertical="center" wrapText="1"/>
    </xf>
    <xf numFmtId="2" fontId="0" fillId="0" borderId="0" xfId="0" applyNumberFormat="1"/>
    <xf numFmtId="0" fontId="14" fillId="0" borderId="2" xfId="1" applyFont="1" applyBorder="1" applyAlignment="1">
      <alignment horizontal="center" vertical="center" wrapText="1"/>
    </xf>
    <xf numFmtId="2" fontId="0" fillId="0" borderId="0" xfId="0" applyNumberFormat="1" applyBorder="1"/>
    <xf numFmtId="0" fontId="0" fillId="0" borderId="0" xfId="0" applyBorder="1"/>
    <xf numFmtId="0" fontId="0" fillId="0" borderId="0" xfId="0" applyFill="1"/>
    <xf numFmtId="0" fontId="16" fillId="0" borderId="2" xfId="21" applyFont="1" applyFill="1" applyBorder="1" applyAlignment="1">
      <alignment horizontal="center" vertical="top" wrapText="1" shrinkToFit="1"/>
    </xf>
    <xf numFmtId="0" fontId="2" fillId="0" borderId="2" xfId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10" fontId="2" fillId="0" borderId="2" xfId="1" applyNumberFormat="1" applyFont="1" applyFill="1" applyBorder="1" applyAlignment="1">
      <alignment horizontal="center" vertical="center" wrapText="1"/>
    </xf>
    <xf numFmtId="1" fontId="10" fillId="0" borderId="2" xfId="1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top" wrapText="1"/>
    </xf>
    <xf numFmtId="0" fontId="18" fillId="0" borderId="4" xfId="0" applyNumberFormat="1" applyFont="1" applyBorder="1" applyAlignment="1">
      <alignment horizontal="center" vertical="center"/>
    </xf>
    <xf numFmtId="0" fontId="10" fillId="3" borderId="4" xfId="4" applyFont="1" applyFill="1" applyBorder="1" applyAlignment="1">
      <alignment horizontal="center" vertical="top" wrapText="1"/>
    </xf>
    <xf numFmtId="0" fontId="10" fillId="3" borderId="4" xfId="7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9" fillId="0" borderId="2" xfId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0" fontId="2" fillId="0" borderId="4" xfId="4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center" wrapText="1"/>
    </xf>
    <xf numFmtId="0" fontId="0" fillId="4" borderId="0" xfId="0" applyFill="1"/>
    <xf numFmtId="0" fontId="9" fillId="0" borderId="2" xfId="1" applyFont="1" applyBorder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2" fillId="0" borderId="4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3" fillId="2" borderId="5" xfId="65" applyFont="1" applyFill="1" applyBorder="1" applyAlignment="1">
      <alignment horizontal="center" vertical="center" wrapText="1"/>
    </xf>
    <xf numFmtId="0" fontId="13" fillId="2" borderId="7" xfId="65" applyFont="1" applyFill="1" applyBorder="1" applyAlignment="1">
      <alignment horizontal="center" vertical="center" wrapText="1"/>
    </xf>
    <xf numFmtId="0" fontId="13" fillId="2" borderId="8" xfId="65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2" borderId="1" xfId="65" applyFont="1" applyFill="1" applyBorder="1" applyAlignment="1">
      <alignment horizontal="center" vertical="center" wrapText="1"/>
    </xf>
    <xf numFmtId="0" fontId="13" fillId="2" borderId="3" xfId="65" applyFont="1" applyFill="1" applyBorder="1" applyAlignment="1">
      <alignment horizontal="center" vertical="center" wrapText="1"/>
    </xf>
    <xf numFmtId="0" fontId="13" fillId="2" borderId="9" xfId="65" applyFont="1" applyFill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</cellXfs>
  <cellStyles count="67">
    <cellStyle name="Excel Built-in Normal" xfId="1"/>
    <cellStyle name="Гиперссылка 2" xfId="2"/>
    <cellStyle name="Денежный 2" xfId="3"/>
    <cellStyle name="Обычный" xfId="0" builtinId="0"/>
    <cellStyle name="Обычный 2" xfId="4"/>
    <cellStyle name="Обычный 2 10" xfId="5"/>
    <cellStyle name="Обычный 2 11" xfId="6"/>
    <cellStyle name="Обычный 2 2" xfId="7"/>
    <cellStyle name="Обычный 2 2 2" xfId="8"/>
    <cellStyle name="Обычный 2 2 3" xfId="9"/>
    <cellStyle name="Обычный 2 2 4" xfId="10"/>
    <cellStyle name="Обычный 2 2 5" xfId="11"/>
    <cellStyle name="Обычный 2 2 6" xfId="12"/>
    <cellStyle name="Обычный 2 2 7" xfId="13"/>
    <cellStyle name="Обычный 2 3" xfId="14"/>
    <cellStyle name="Обычный 2 4" xfId="15"/>
    <cellStyle name="Обычный 2 5" xfId="16"/>
    <cellStyle name="Обычный 2 6" xfId="17"/>
    <cellStyle name="Обычный 2 7" xfId="18"/>
    <cellStyle name="Обычный 2 8" xfId="19"/>
    <cellStyle name="Обычный 2 9" xfId="20"/>
    <cellStyle name="Обычный 3" xfId="21"/>
    <cellStyle name="Обычный 3 2" xfId="22"/>
    <cellStyle name="Обычный 3_38_!!!_ИОПД_05.08.13_12.08.13" xfId="23"/>
    <cellStyle name="Обычный 4" xfId="66"/>
    <cellStyle name="Обычный 4 2" xfId="24"/>
    <cellStyle name="Обычный 4 3" xfId="25"/>
    <cellStyle name="Обычный 4 4" xfId="26"/>
    <cellStyle name="Обычный 4 5" xfId="27"/>
    <cellStyle name="Обычный 4 6" xfId="28"/>
    <cellStyle name="Обычный 4 7" xfId="29"/>
    <cellStyle name="Обычный 5" xfId="30"/>
    <cellStyle name="Обычный 6" xfId="31"/>
    <cellStyle name="Обычный 8" xfId="32"/>
    <cellStyle name="Обычный_Расчет цен 2" xfId="65"/>
    <cellStyle name="Процентный 2" xfId="33"/>
    <cellStyle name="Процентный 2 4" xfId="34"/>
    <cellStyle name="Процентный 2_№(3)" xfId="35"/>
    <cellStyle name="Процентный 3" xfId="36"/>
    <cellStyle name="Процентный 3 2" xfId="37"/>
    <cellStyle name="Процентный 3_№(3)" xfId="38"/>
    <cellStyle name="Процентный 4" xfId="39"/>
    <cellStyle name="Процентный 4 2" xfId="40"/>
    <cellStyle name="Процентный 4_№(3)" xfId="41"/>
    <cellStyle name="Процентный 5" xfId="42"/>
    <cellStyle name="Процентный 5 2" xfId="43"/>
    <cellStyle name="Процентный 5_№(3)" xfId="44"/>
    <cellStyle name="Процентный 6" xfId="45"/>
    <cellStyle name="Процентный 7" xfId="46"/>
    <cellStyle name="Стиль 1" xfId="47"/>
    <cellStyle name="Финансовый 2" xfId="48"/>
    <cellStyle name="Финансовый 2 2" xfId="49"/>
    <cellStyle name="Финансовый 2 3" xfId="50"/>
    <cellStyle name="Финансовый 2 4" xfId="51"/>
    <cellStyle name="Финансовый 2 5" xfId="52"/>
    <cellStyle name="Финансовый 2 6" xfId="53"/>
    <cellStyle name="Финансовый 2 7" xfId="54"/>
    <cellStyle name="Финансовый 2_№(3)" xfId="55"/>
    <cellStyle name="Финансовый 3" xfId="56"/>
    <cellStyle name="Финансовый 3 2" xfId="57"/>
    <cellStyle name="Финансовый 3_№(3)" xfId="58"/>
    <cellStyle name="Финансовый 4" xfId="59"/>
    <cellStyle name="Финансовый 4 2" xfId="60"/>
    <cellStyle name="Финансовый 4_№(3)" xfId="61"/>
    <cellStyle name="Финансовый 41" xfId="62"/>
    <cellStyle name="Финансовый 5" xfId="63"/>
    <cellStyle name="Финансовый 6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309"/>
  <sheetViews>
    <sheetView tabSelected="1" workbookViewId="0">
      <selection activeCell="P297" sqref="P297"/>
    </sheetView>
  </sheetViews>
  <sheetFormatPr defaultRowHeight="15"/>
  <cols>
    <col min="1" max="1" width="5.5703125" customWidth="1"/>
    <col min="2" max="2" width="27.5703125" customWidth="1"/>
    <col min="3" max="3" width="19" customWidth="1"/>
    <col min="8" max="8" width="18" customWidth="1"/>
    <col min="9" max="9" width="10.140625" customWidth="1"/>
    <col min="10" max="10" width="10.7109375" customWidth="1"/>
    <col min="13" max="13" width="18.5703125" customWidth="1"/>
    <col min="14" max="14" width="11.5703125" customWidth="1"/>
    <col min="15" max="15" width="16" customWidth="1"/>
    <col min="16" max="16" width="20.28515625" customWidth="1"/>
    <col min="17" max="17" width="18.42578125" customWidth="1"/>
  </cols>
  <sheetData>
    <row r="1" spans="1:18" ht="79.5" customHeight="1"/>
    <row r="2" spans="1:18" ht="58.5" customHeight="1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8" ht="96.75" customHeight="1">
      <c r="A3" s="26" t="s">
        <v>1</v>
      </c>
      <c r="B3" s="26" t="s">
        <v>2</v>
      </c>
      <c r="C3" s="26" t="s">
        <v>6</v>
      </c>
      <c r="D3" s="27" t="s">
        <v>7</v>
      </c>
      <c r="E3" s="27"/>
      <c r="F3" s="27"/>
      <c r="G3" s="27" t="s">
        <v>14</v>
      </c>
      <c r="H3" s="27" t="s">
        <v>18</v>
      </c>
      <c r="I3" s="26" t="s">
        <v>3</v>
      </c>
      <c r="J3" s="26" t="s">
        <v>4</v>
      </c>
      <c r="K3" s="26" t="s">
        <v>5</v>
      </c>
      <c r="L3" s="26" t="s">
        <v>13</v>
      </c>
      <c r="M3" s="28" t="s">
        <v>19</v>
      </c>
      <c r="N3" s="31" t="s">
        <v>12</v>
      </c>
      <c r="O3" s="31" t="s">
        <v>11</v>
      </c>
      <c r="P3" s="33" t="s">
        <v>10</v>
      </c>
      <c r="R3" t="s">
        <v>22</v>
      </c>
    </row>
    <row r="4" spans="1:18" ht="42" hidden="1" customHeight="1">
      <c r="A4" s="26"/>
      <c r="B4" s="26"/>
      <c r="C4" s="38"/>
      <c r="D4" s="3" t="s">
        <v>15</v>
      </c>
      <c r="E4" s="3" t="s">
        <v>16</v>
      </c>
      <c r="F4" s="3" t="s">
        <v>17</v>
      </c>
      <c r="G4" s="39"/>
      <c r="H4" s="36"/>
      <c r="I4" s="26"/>
      <c r="J4" s="26"/>
      <c r="K4" s="26"/>
      <c r="L4" s="26"/>
      <c r="M4" s="29"/>
      <c r="N4" s="31"/>
      <c r="O4" s="31"/>
      <c r="P4" s="34"/>
    </row>
    <row r="5" spans="1:18" ht="27.75" hidden="1" customHeight="1">
      <c r="A5" s="27"/>
      <c r="B5" s="27"/>
      <c r="C5" s="27"/>
      <c r="D5" s="36" t="s">
        <v>21</v>
      </c>
      <c r="E5" s="36"/>
      <c r="F5" s="36"/>
      <c r="G5" s="40"/>
      <c r="H5" s="40"/>
      <c r="I5" s="27"/>
      <c r="J5" s="27"/>
      <c r="K5" s="27"/>
      <c r="L5" s="27"/>
      <c r="M5" s="30"/>
      <c r="N5" s="32"/>
      <c r="O5" s="31"/>
      <c r="P5" s="35"/>
    </row>
    <row r="6" spans="1:18" s="6" customFormat="1" ht="42.75" hidden="1" customHeight="1">
      <c r="A6" s="8">
        <v>1</v>
      </c>
      <c r="B6" s="13" t="s">
        <v>60</v>
      </c>
      <c r="C6" s="12" t="s">
        <v>39</v>
      </c>
      <c r="D6" s="9">
        <v>1685.67</v>
      </c>
      <c r="E6" s="9">
        <v>1718.4</v>
      </c>
      <c r="F6" s="9">
        <v>1636.57</v>
      </c>
      <c r="G6" s="9">
        <f t="shared" ref="G6:H21" si="0">AVERAGE(C6:F6)</f>
        <v>1680.2133333333334</v>
      </c>
      <c r="H6" s="9">
        <f t="shared" si="0"/>
        <v>1680.2133333333334</v>
      </c>
      <c r="I6" s="9">
        <f>STDEVA(D6:F6)</f>
        <v>41.186995925089512</v>
      </c>
      <c r="J6" s="10">
        <f>STDEVA(D6:F6)/(SUM(D6:F6)/COUNTIF(D6:F6,"&gt;0"))</f>
        <v>2.4512956246680685E-2</v>
      </c>
      <c r="K6" s="8" t="s">
        <v>20</v>
      </c>
      <c r="L6" s="14" t="s">
        <v>23</v>
      </c>
      <c r="M6" s="9">
        <f>MIN(D6:F6)</f>
        <v>1636.57</v>
      </c>
      <c r="N6" s="11">
        <v>0</v>
      </c>
      <c r="O6" s="9">
        <f>ROUND(M6+(M6*N6/100),2)</f>
        <v>1636.57</v>
      </c>
      <c r="P6" s="9">
        <f>O6*L6</f>
        <v>32731.399999999998</v>
      </c>
      <c r="Q6" t="s">
        <v>121</v>
      </c>
      <c r="R6" s="7"/>
    </row>
    <row r="7" spans="1:18" s="6" customFormat="1" ht="39.75" hidden="1" customHeight="1">
      <c r="A7" s="8">
        <v>2</v>
      </c>
      <c r="B7" s="13" t="s">
        <v>60</v>
      </c>
      <c r="C7" s="12" t="s">
        <v>39</v>
      </c>
      <c r="D7" s="9">
        <v>2464.36</v>
      </c>
      <c r="E7" s="9">
        <v>2512.21</v>
      </c>
      <c r="F7" s="9">
        <v>2392.58</v>
      </c>
      <c r="G7" s="9">
        <f t="shared" si="0"/>
        <v>2456.3833333333332</v>
      </c>
      <c r="H7" s="9">
        <f t="shared" si="0"/>
        <v>2456.3833333333332</v>
      </c>
      <c r="I7" s="9">
        <f>STDEVA(D7:F7)</f>
        <v>60.212578696924624</v>
      </c>
      <c r="J7" s="10">
        <f>STDEVA(D7:F7)/(SUM(D7:F7)/COUNTIF(D7:F7,"&gt;0"))</f>
        <v>2.451269632057617E-2</v>
      </c>
      <c r="K7" s="8" t="s">
        <v>20</v>
      </c>
      <c r="L7" s="14" t="s">
        <v>24</v>
      </c>
      <c r="M7" s="9">
        <f>MIN(D7:F7)</f>
        <v>2392.58</v>
      </c>
      <c r="N7" s="11">
        <v>0</v>
      </c>
      <c r="O7" s="9">
        <f>ROUND(M7+(M7*N7/100),2)</f>
        <v>2392.58</v>
      </c>
      <c r="P7" s="9">
        <f>O7*L7</f>
        <v>71777.399999999994</v>
      </c>
      <c r="Q7" t="s">
        <v>122</v>
      </c>
      <c r="R7" s="7"/>
    </row>
    <row r="8" spans="1:18" s="6" customFormat="1" ht="26.25" hidden="1" customHeight="1">
      <c r="A8" s="8">
        <v>3</v>
      </c>
      <c r="B8" s="13" t="s">
        <v>90</v>
      </c>
      <c r="C8" s="12" t="s">
        <v>89</v>
      </c>
      <c r="D8" s="9">
        <v>17505.900000000001</v>
      </c>
      <c r="E8" s="9">
        <v>17845.82</v>
      </c>
      <c r="F8" s="9">
        <v>16996.02</v>
      </c>
      <c r="G8" s="9">
        <f t="shared" si="0"/>
        <v>17449.24666666667</v>
      </c>
      <c r="H8" s="9">
        <f t="shared" si="0"/>
        <v>17449.24666666667</v>
      </c>
      <c r="I8" s="9">
        <f t="shared" ref="I8:I71" si="1">STDEVA(D8:F8)</f>
        <v>427.72328687287194</v>
      </c>
      <c r="J8" s="10">
        <f t="shared" ref="J8:J9" si="2">STDEVA(D8:F8)/(SUM(D8:F8)/COUNTIF(D8:F8,"&gt;0"))</f>
        <v>2.451242136945388E-2</v>
      </c>
      <c r="K8" s="8" t="s">
        <v>20</v>
      </c>
      <c r="L8" s="14" t="s">
        <v>23</v>
      </c>
      <c r="M8" s="9">
        <f t="shared" ref="M8:M71" si="3">MIN(D8:F8)</f>
        <v>16996.02</v>
      </c>
      <c r="N8" s="11">
        <v>0</v>
      </c>
      <c r="O8" s="9">
        <f t="shared" ref="O8:O71" si="4">ROUND(M8+(M8*N8/100),2)</f>
        <v>16996.02</v>
      </c>
      <c r="P8" s="9">
        <f t="shared" ref="P8:P71" si="5">O8*L8</f>
        <v>339920.4</v>
      </c>
      <c r="Q8" t="s">
        <v>123</v>
      </c>
      <c r="R8" s="7"/>
    </row>
    <row r="9" spans="1:18" s="6" customFormat="1" ht="27" hidden="1" customHeight="1">
      <c r="A9" s="8">
        <v>4</v>
      </c>
      <c r="B9" s="13" t="s">
        <v>90</v>
      </c>
      <c r="C9" s="12" t="s">
        <v>89</v>
      </c>
      <c r="D9" s="9">
        <v>17505.900000000001</v>
      </c>
      <c r="E9" s="9">
        <v>17845.82</v>
      </c>
      <c r="F9" s="9">
        <v>16996.02</v>
      </c>
      <c r="G9" s="9">
        <f t="shared" si="0"/>
        <v>17449.24666666667</v>
      </c>
      <c r="H9" s="9">
        <f t="shared" si="0"/>
        <v>17449.24666666667</v>
      </c>
      <c r="I9" s="9">
        <f t="shared" si="1"/>
        <v>427.72328687287194</v>
      </c>
      <c r="J9" s="10">
        <f t="shared" si="2"/>
        <v>2.451242136945388E-2</v>
      </c>
      <c r="K9" s="8" t="s">
        <v>20</v>
      </c>
      <c r="L9" s="14" t="s">
        <v>24</v>
      </c>
      <c r="M9" s="9">
        <f t="shared" si="3"/>
        <v>16996.02</v>
      </c>
      <c r="N9" s="11">
        <v>0</v>
      </c>
      <c r="O9" s="9">
        <f t="shared" si="4"/>
        <v>16996.02</v>
      </c>
      <c r="P9" s="9">
        <f t="shared" si="5"/>
        <v>509880.60000000003</v>
      </c>
      <c r="Q9" t="s">
        <v>124</v>
      </c>
      <c r="R9" s="7"/>
    </row>
    <row r="10" spans="1:18" s="6" customFormat="1" ht="27" hidden="1" customHeight="1">
      <c r="A10" s="8">
        <v>5</v>
      </c>
      <c r="B10" s="13" t="s">
        <v>74</v>
      </c>
      <c r="C10" s="12" t="s">
        <v>73</v>
      </c>
      <c r="D10" s="9">
        <v>142645.48000000001</v>
      </c>
      <c r="E10" s="9">
        <v>145415.29999999999</v>
      </c>
      <c r="F10" s="9">
        <v>138490.76</v>
      </c>
      <c r="G10" s="9">
        <f t="shared" si="0"/>
        <v>142183.84666666668</v>
      </c>
      <c r="H10" s="9">
        <f t="shared" si="0"/>
        <v>142183.84666666668</v>
      </c>
      <c r="I10" s="9">
        <f t="shared" si="1"/>
        <v>3485.2751044549218</v>
      </c>
      <c r="J10" s="10">
        <f t="shared" ref="J10:J73" si="6">STDEVA(D10:F10)/(SUM(D10:F10)/COUNTIF(D10:F10,"&gt;0"))</f>
        <v>2.4512454727897044E-2</v>
      </c>
      <c r="K10" s="8" t="s">
        <v>20</v>
      </c>
      <c r="L10" s="14" t="s">
        <v>25</v>
      </c>
      <c r="M10" s="9">
        <f t="shared" si="3"/>
        <v>138490.76</v>
      </c>
      <c r="N10" s="11">
        <v>0</v>
      </c>
      <c r="O10" s="9">
        <f t="shared" si="4"/>
        <v>138490.76</v>
      </c>
      <c r="P10" s="9">
        <f t="shared" si="5"/>
        <v>276981.52</v>
      </c>
      <c r="Q10" t="s">
        <v>125</v>
      </c>
      <c r="R10" s="7"/>
    </row>
    <row r="11" spans="1:18" s="6" customFormat="1" ht="27" hidden="1" customHeight="1">
      <c r="A11" s="8">
        <v>6</v>
      </c>
      <c r="B11" s="13" t="s">
        <v>106</v>
      </c>
      <c r="C11" s="12" t="s">
        <v>105</v>
      </c>
      <c r="D11" s="9">
        <v>1394.36</v>
      </c>
      <c r="E11" s="9">
        <v>1421.44</v>
      </c>
      <c r="F11" s="9">
        <v>1353.75</v>
      </c>
      <c r="G11" s="9">
        <f t="shared" si="0"/>
        <v>1389.8500000000001</v>
      </c>
      <c r="H11" s="9">
        <f t="shared" si="0"/>
        <v>1389.8500000000001</v>
      </c>
      <c r="I11" s="9">
        <f t="shared" si="1"/>
        <v>34.06962136566829</v>
      </c>
      <c r="J11" s="10">
        <f t="shared" si="6"/>
        <v>2.4513164273603831E-2</v>
      </c>
      <c r="K11" s="8" t="s">
        <v>20</v>
      </c>
      <c r="L11" s="14" t="s">
        <v>23</v>
      </c>
      <c r="M11" s="9">
        <f t="shared" si="3"/>
        <v>1353.75</v>
      </c>
      <c r="N11" s="11">
        <v>0</v>
      </c>
      <c r="O11" s="9">
        <f t="shared" si="4"/>
        <v>1353.75</v>
      </c>
      <c r="P11" s="9">
        <f t="shared" si="5"/>
        <v>27075</v>
      </c>
      <c r="Q11" t="s">
        <v>126</v>
      </c>
      <c r="R11" s="7"/>
    </row>
    <row r="12" spans="1:18" s="6" customFormat="1" ht="27" hidden="1" customHeight="1">
      <c r="A12" s="8">
        <v>7</v>
      </c>
      <c r="B12" s="13" t="s">
        <v>106</v>
      </c>
      <c r="C12" s="12" t="s">
        <v>105</v>
      </c>
      <c r="D12" s="9">
        <v>1296.32</v>
      </c>
      <c r="E12" s="9">
        <v>1321.49</v>
      </c>
      <c r="F12" s="9">
        <v>1258.56</v>
      </c>
      <c r="G12" s="9">
        <f t="shared" si="0"/>
        <v>1292.1233333333332</v>
      </c>
      <c r="H12" s="9">
        <f t="shared" si="0"/>
        <v>1292.1233333333332</v>
      </c>
      <c r="I12" s="9">
        <f t="shared" si="1"/>
        <v>31.674204541445633</v>
      </c>
      <c r="J12" s="10">
        <f t="shared" si="6"/>
        <v>2.4513298169250332E-2</v>
      </c>
      <c r="K12" s="8" t="s">
        <v>20</v>
      </c>
      <c r="L12" s="14" t="s">
        <v>23</v>
      </c>
      <c r="M12" s="9">
        <f t="shared" si="3"/>
        <v>1258.56</v>
      </c>
      <c r="N12" s="11">
        <v>0</v>
      </c>
      <c r="O12" s="9">
        <f t="shared" si="4"/>
        <v>1258.56</v>
      </c>
      <c r="P12" s="9">
        <f t="shared" si="5"/>
        <v>25171.199999999997</v>
      </c>
      <c r="Q12" t="s">
        <v>127</v>
      </c>
      <c r="R12" s="7"/>
    </row>
    <row r="13" spans="1:18" s="6" customFormat="1" ht="27" hidden="1" customHeight="1">
      <c r="A13" s="8">
        <v>8</v>
      </c>
      <c r="B13" s="13" t="s">
        <v>106</v>
      </c>
      <c r="C13" s="12" t="s">
        <v>105</v>
      </c>
      <c r="D13" s="9">
        <v>1296.32</v>
      </c>
      <c r="E13" s="9">
        <v>1321.49</v>
      </c>
      <c r="F13" s="9">
        <v>1258.56</v>
      </c>
      <c r="G13" s="9">
        <f t="shared" si="0"/>
        <v>1292.1233333333332</v>
      </c>
      <c r="H13" s="9">
        <f t="shared" si="0"/>
        <v>1292.1233333333332</v>
      </c>
      <c r="I13" s="9">
        <f t="shared" si="1"/>
        <v>31.674204541445633</v>
      </c>
      <c r="J13" s="10">
        <f t="shared" si="6"/>
        <v>2.4513298169250332E-2</v>
      </c>
      <c r="K13" s="8" t="s">
        <v>20</v>
      </c>
      <c r="L13" s="14" t="s">
        <v>23</v>
      </c>
      <c r="M13" s="9">
        <f t="shared" si="3"/>
        <v>1258.56</v>
      </c>
      <c r="N13" s="11">
        <v>0</v>
      </c>
      <c r="O13" s="9">
        <f t="shared" si="4"/>
        <v>1258.56</v>
      </c>
      <c r="P13" s="9">
        <f t="shared" si="5"/>
        <v>25171.199999999997</v>
      </c>
      <c r="Q13" t="s">
        <v>128</v>
      </c>
      <c r="R13" s="7"/>
    </row>
    <row r="14" spans="1:18" s="6" customFormat="1" ht="27" hidden="1" customHeight="1">
      <c r="A14" s="8">
        <v>9</v>
      </c>
      <c r="B14" s="13" t="s">
        <v>94</v>
      </c>
      <c r="C14" s="12" t="s">
        <v>93</v>
      </c>
      <c r="D14" s="9">
        <v>19451.509999999998</v>
      </c>
      <c r="E14" s="9">
        <v>19829.21</v>
      </c>
      <c r="F14" s="9">
        <v>18884.96</v>
      </c>
      <c r="G14" s="9">
        <f t="shared" si="0"/>
        <v>19388.560000000001</v>
      </c>
      <c r="H14" s="9">
        <f t="shared" si="0"/>
        <v>19388.560000000001</v>
      </c>
      <c r="I14" s="9">
        <f t="shared" si="1"/>
        <v>475.26207770029362</v>
      </c>
      <c r="J14" s="10">
        <f t="shared" si="6"/>
        <v>2.4512500036118906E-2</v>
      </c>
      <c r="K14" s="8" t="s">
        <v>20</v>
      </c>
      <c r="L14" s="14" t="s">
        <v>26</v>
      </c>
      <c r="M14" s="9">
        <f t="shared" si="3"/>
        <v>18884.96</v>
      </c>
      <c r="N14" s="11">
        <v>0</v>
      </c>
      <c r="O14" s="9">
        <f t="shared" si="4"/>
        <v>18884.96</v>
      </c>
      <c r="P14" s="9">
        <f t="shared" si="5"/>
        <v>18884.96</v>
      </c>
      <c r="Q14" t="s">
        <v>129</v>
      </c>
      <c r="R14" s="7"/>
    </row>
    <row r="15" spans="1:18" s="6" customFormat="1" ht="27" hidden="1" customHeight="1">
      <c r="A15" s="8">
        <v>10</v>
      </c>
      <c r="B15" s="13" t="s">
        <v>94</v>
      </c>
      <c r="C15" s="12" t="s">
        <v>93</v>
      </c>
      <c r="D15" s="9">
        <v>19451.509999999998</v>
      </c>
      <c r="E15" s="9">
        <v>19829.21</v>
      </c>
      <c r="F15" s="9">
        <v>18884.96</v>
      </c>
      <c r="G15" s="9">
        <f t="shared" si="0"/>
        <v>19388.560000000001</v>
      </c>
      <c r="H15" s="9">
        <f t="shared" si="0"/>
        <v>19388.560000000001</v>
      </c>
      <c r="I15" s="9">
        <f t="shared" si="1"/>
        <v>475.26207770029362</v>
      </c>
      <c r="J15" s="10">
        <f t="shared" si="6"/>
        <v>2.4512500036118906E-2</v>
      </c>
      <c r="K15" s="8" t="s">
        <v>20</v>
      </c>
      <c r="L15" s="14" t="s">
        <v>25</v>
      </c>
      <c r="M15" s="9">
        <f t="shared" si="3"/>
        <v>18884.96</v>
      </c>
      <c r="N15" s="11">
        <v>0</v>
      </c>
      <c r="O15" s="9">
        <f t="shared" si="4"/>
        <v>18884.96</v>
      </c>
      <c r="P15" s="9">
        <f t="shared" si="5"/>
        <v>37769.919999999998</v>
      </c>
      <c r="Q15" s="23" t="s">
        <v>130</v>
      </c>
      <c r="R15" s="7"/>
    </row>
    <row r="16" spans="1:18" s="6" customFormat="1" ht="27" hidden="1" customHeight="1">
      <c r="A16" s="8">
        <v>11</v>
      </c>
      <c r="B16" s="13" t="s">
        <v>94</v>
      </c>
      <c r="C16" s="12" t="s">
        <v>93</v>
      </c>
      <c r="D16" s="9">
        <v>19451.509999999998</v>
      </c>
      <c r="E16" s="9">
        <v>19829.21</v>
      </c>
      <c r="F16" s="9">
        <v>18884.96</v>
      </c>
      <c r="G16" s="9">
        <f t="shared" si="0"/>
        <v>19388.560000000001</v>
      </c>
      <c r="H16" s="9">
        <f t="shared" si="0"/>
        <v>19388.560000000001</v>
      </c>
      <c r="I16" s="9">
        <f t="shared" si="1"/>
        <v>475.26207770029362</v>
      </c>
      <c r="J16" s="10">
        <f t="shared" si="6"/>
        <v>2.4512500036118906E-2</v>
      </c>
      <c r="K16" s="8" t="s">
        <v>20</v>
      </c>
      <c r="L16" s="14" t="s">
        <v>26</v>
      </c>
      <c r="M16" s="9">
        <f t="shared" si="3"/>
        <v>18884.96</v>
      </c>
      <c r="N16" s="11">
        <v>0</v>
      </c>
      <c r="O16" s="9">
        <f t="shared" si="4"/>
        <v>18884.96</v>
      </c>
      <c r="P16" s="9">
        <f t="shared" si="5"/>
        <v>18884.96</v>
      </c>
      <c r="Q16" t="s">
        <v>131</v>
      </c>
      <c r="R16" s="7"/>
    </row>
    <row r="17" spans="1:18" s="6" customFormat="1" ht="27" hidden="1" customHeight="1">
      <c r="A17" s="8">
        <v>12</v>
      </c>
      <c r="B17" s="13" t="s">
        <v>94</v>
      </c>
      <c r="C17" s="12" t="s">
        <v>93</v>
      </c>
      <c r="D17" s="9">
        <v>19451.509999999998</v>
      </c>
      <c r="E17" s="9">
        <v>19829.21</v>
      </c>
      <c r="F17" s="9">
        <v>18884.96</v>
      </c>
      <c r="G17" s="9">
        <f t="shared" si="0"/>
        <v>19388.560000000001</v>
      </c>
      <c r="H17" s="9">
        <f t="shared" si="0"/>
        <v>19388.560000000001</v>
      </c>
      <c r="I17" s="9">
        <f t="shared" si="1"/>
        <v>475.26207770029362</v>
      </c>
      <c r="J17" s="10">
        <f t="shared" si="6"/>
        <v>2.4512500036118906E-2</v>
      </c>
      <c r="K17" s="8" t="s">
        <v>20</v>
      </c>
      <c r="L17" s="14" t="s">
        <v>26</v>
      </c>
      <c r="M17" s="9">
        <f t="shared" si="3"/>
        <v>18884.96</v>
      </c>
      <c r="N17" s="11">
        <v>0</v>
      </c>
      <c r="O17" s="9">
        <f t="shared" si="4"/>
        <v>18884.96</v>
      </c>
      <c r="P17" s="9">
        <f t="shared" si="5"/>
        <v>18884.96</v>
      </c>
      <c r="Q17" t="s">
        <v>132</v>
      </c>
      <c r="R17" s="7"/>
    </row>
    <row r="18" spans="1:18" s="6" customFormat="1" ht="27" hidden="1" customHeight="1">
      <c r="A18" s="8">
        <v>13</v>
      </c>
      <c r="B18" s="13" t="s">
        <v>94</v>
      </c>
      <c r="C18" s="12" t="s">
        <v>93</v>
      </c>
      <c r="D18" s="9">
        <v>10373.91</v>
      </c>
      <c r="E18" s="9">
        <v>10575.35</v>
      </c>
      <c r="F18" s="9">
        <v>10071.76</v>
      </c>
      <c r="G18" s="9">
        <f t="shared" si="0"/>
        <v>10340.340000000002</v>
      </c>
      <c r="H18" s="9">
        <f t="shared" si="0"/>
        <v>10340.340000000002</v>
      </c>
      <c r="I18" s="9">
        <f t="shared" si="1"/>
        <v>253.46780998777737</v>
      </c>
      <c r="J18" s="10">
        <f t="shared" si="6"/>
        <v>2.4512521830788669E-2</v>
      </c>
      <c r="K18" s="8" t="s">
        <v>20</v>
      </c>
      <c r="L18" s="14" t="s">
        <v>25</v>
      </c>
      <c r="M18" s="9">
        <f t="shared" si="3"/>
        <v>10071.76</v>
      </c>
      <c r="N18" s="11">
        <v>0</v>
      </c>
      <c r="O18" s="9">
        <f t="shared" si="4"/>
        <v>10071.76</v>
      </c>
      <c r="P18" s="9">
        <f t="shared" si="5"/>
        <v>20143.52</v>
      </c>
      <c r="Q18" t="s">
        <v>133</v>
      </c>
      <c r="R18" s="7"/>
    </row>
    <row r="19" spans="1:18" s="6" customFormat="1" ht="27" hidden="1" customHeight="1">
      <c r="A19" s="8">
        <v>14</v>
      </c>
      <c r="B19" s="22" t="s">
        <v>88</v>
      </c>
      <c r="C19" s="12" t="s">
        <v>87</v>
      </c>
      <c r="D19" s="9">
        <v>4668.76</v>
      </c>
      <c r="E19" s="9">
        <v>4759.42</v>
      </c>
      <c r="F19" s="9">
        <v>4532.78</v>
      </c>
      <c r="G19" s="9">
        <f t="shared" si="0"/>
        <v>4653.6533333333327</v>
      </c>
      <c r="H19" s="9">
        <f t="shared" si="0"/>
        <v>4653.6533333333327</v>
      </c>
      <c r="I19" s="9">
        <f t="shared" si="1"/>
        <v>114.07270021058227</v>
      </c>
      <c r="J19" s="10">
        <f t="shared" si="6"/>
        <v>2.4512504915976181E-2</v>
      </c>
      <c r="K19" s="8" t="s">
        <v>20</v>
      </c>
      <c r="L19" s="14" t="s">
        <v>27</v>
      </c>
      <c r="M19" s="9">
        <f t="shared" si="3"/>
        <v>4532.78</v>
      </c>
      <c r="N19" s="11">
        <v>0</v>
      </c>
      <c r="O19" s="9">
        <f t="shared" si="4"/>
        <v>4532.78</v>
      </c>
      <c r="P19" s="9">
        <f t="shared" si="5"/>
        <v>45327.799999999996</v>
      </c>
      <c r="Q19" t="s">
        <v>134</v>
      </c>
      <c r="R19" s="7"/>
    </row>
    <row r="20" spans="1:18" s="6" customFormat="1" ht="27" hidden="1" customHeight="1">
      <c r="A20" s="8">
        <v>15</v>
      </c>
      <c r="B20" s="22" t="s">
        <v>88</v>
      </c>
      <c r="C20" s="12" t="s">
        <v>87</v>
      </c>
      <c r="D20" s="9">
        <v>4798.17</v>
      </c>
      <c r="E20" s="9">
        <v>4891.34</v>
      </c>
      <c r="F20" s="9">
        <v>4658.42</v>
      </c>
      <c r="G20" s="9">
        <f t="shared" si="0"/>
        <v>4782.6433333333334</v>
      </c>
      <c r="H20" s="9">
        <f t="shared" si="0"/>
        <v>4782.6433333333334</v>
      </c>
      <c r="I20" s="9">
        <f t="shared" si="1"/>
        <v>117.23369666326036</v>
      </c>
      <c r="J20" s="10">
        <f t="shared" si="6"/>
        <v>2.4512322682768949E-2</v>
      </c>
      <c r="K20" s="8" t="s">
        <v>20</v>
      </c>
      <c r="L20" s="14" t="s">
        <v>24</v>
      </c>
      <c r="M20" s="9">
        <f t="shared" si="3"/>
        <v>4658.42</v>
      </c>
      <c r="N20" s="11">
        <v>0</v>
      </c>
      <c r="O20" s="9">
        <f t="shared" si="4"/>
        <v>4658.42</v>
      </c>
      <c r="P20" s="9">
        <f t="shared" si="5"/>
        <v>139752.6</v>
      </c>
      <c r="Q20" t="s">
        <v>135</v>
      </c>
      <c r="R20" s="7"/>
    </row>
    <row r="21" spans="1:18" s="6" customFormat="1" ht="38.25" hidden="1" customHeight="1">
      <c r="A21" s="8">
        <v>16</v>
      </c>
      <c r="B21" s="13" t="s">
        <v>104</v>
      </c>
      <c r="C21" s="12" t="s">
        <v>103</v>
      </c>
      <c r="D21" s="9">
        <v>5446.33</v>
      </c>
      <c r="E21" s="9">
        <v>5552.09</v>
      </c>
      <c r="F21" s="9">
        <v>5287.7</v>
      </c>
      <c r="G21" s="9">
        <f t="shared" si="0"/>
        <v>5428.706666666666</v>
      </c>
      <c r="H21" s="9">
        <f t="shared" si="0"/>
        <v>5428.706666666666</v>
      </c>
      <c r="I21" s="9">
        <f t="shared" si="1"/>
        <v>133.07311686938641</v>
      </c>
      <c r="J21" s="10">
        <f t="shared" si="6"/>
        <v>2.4512858225787314E-2</v>
      </c>
      <c r="K21" s="8" t="s">
        <v>20</v>
      </c>
      <c r="L21" s="14" t="s">
        <v>28</v>
      </c>
      <c r="M21" s="9">
        <f t="shared" si="3"/>
        <v>5287.7</v>
      </c>
      <c r="N21" s="11">
        <v>0</v>
      </c>
      <c r="O21" s="9">
        <f t="shared" si="4"/>
        <v>5287.7</v>
      </c>
      <c r="P21" s="9">
        <f t="shared" si="5"/>
        <v>31726.199999999997</v>
      </c>
      <c r="Q21" t="s">
        <v>136</v>
      </c>
      <c r="R21" s="7"/>
    </row>
    <row r="22" spans="1:18" s="6" customFormat="1" ht="27" hidden="1" customHeight="1">
      <c r="A22" s="8">
        <v>17</v>
      </c>
      <c r="B22" s="21" t="s">
        <v>42</v>
      </c>
      <c r="C22" s="15" t="s">
        <v>43</v>
      </c>
      <c r="D22" s="9">
        <v>9466.94</v>
      </c>
      <c r="E22" s="9">
        <v>9650.76</v>
      </c>
      <c r="F22" s="9">
        <v>9191.2000000000007</v>
      </c>
      <c r="G22" s="9">
        <f t="shared" ref="G22:H85" si="7">AVERAGE(C22:F22)</f>
        <v>9436.3000000000011</v>
      </c>
      <c r="H22" s="9">
        <f t="shared" si="7"/>
        <v>9436.3000000000011</v>
      </c>
      <c r="I22" s="9">
        <f t="shared" si="1"/>
        <v>231.30705912271654</v>
      </c>
      <c r="J22" s="10">
        <f t="shared" si="6"/>
        <v>2.4512474075931934E-2</v>
      </c>
      <c r="K22" s="8" t="s">
        <v>20</v>
      </c>
      <c r="L22" s="14" t="s">
        <v>24</v>
      </c>
      <c r="M22" s="9">
        <f t="shared" si="3"/>
        <v>9191.2000000000007</v>
      </c>
      <c r="N22" s="11">
        <v>0</v>
      </c>
      <c r="O22" s="9">
        <f t="shared" si="4"/>
        <v>9191.2000000000007</v>
      </c>
      <c r="P22" s="9">
        <f t="shared" si="5"/>
        <v>275736</v>
      </c>
      <c r="Q22" t="s">
        <v>137</v>
      </c>
      <c r="R22" s="7"/>
    </row>
    <row r="23" spans="1:18" s="6" customFormat="1" ht="27" hidden="1" customHeight="1">
      <c r="A23" s="8">
        <v>18</v>
      </c>
      <c r="B23" s="21" t="s">
        <v>42</v>
      </c>
      <c r="C23" s="15" t="s">
        <v>43</v>
      </c>
      <c r="D23" s="9">
        <v>9336.4</v>
      </c>
      <c r="E23" s="9">
        <v>9517.69</v>
      </c>
      <c r="F23" s="9">
        <v>9064.4699999999993</v>
      </c>
      <c r="G23" s="9">
        <f t="shared" si="7"/>
        <v>9306.1866666666665</v>
      </c>
      <c r="H23" s="9">
        <f t="shared" si="7"/>
        <v>9306.1866666666665</v>
      </c>
      <c r="I23" s="9">
        <f t="shared" si="1"/>
        <v>228.11559839987615</v>
      </c>
      <c r="J23" s="10">
        <f t="shared" si="6"/>
        <v>2.4512252609003776E-2</v>
      </c>
      <c r="K23" s="8" t="s">
        <v>20</v>
      </c>
      <c r="L23" s="14" t="s">
        <v>24</v>
      </c>
      <c r="M23" s="9">
        <f t="shared" si="3"/>
        <v>9064.4699999999993</v>
      </c>
      <c r="N23" s="11">
        <v>0</v>
      </c>
      <c r="O23" s="9">
        <f t="shared" si="4"/>
        <v>9064.4699999999993</v>
      </c>
      <c r="P23" s="9">
        <f t="shared" si="5"/>
        <v>271934.09999999998</v>
      </c>
      <c r="Q23" t="s">
        <v>138</v>
      </c>
      <c r="R23" s="7"/>
    </row>
    <row r="24" spans="1:18" s="6" customFormat="1" ht="27" hidden="1" customHeight="1">
      <c r="A24" s="8">
        <v>19</v>
      </c>
      <c r="B24" s="21" t="s">
        <v>47</v>
      </c>
      <c r="C24" s="15" t="s">
        <v>48</v>
      </c>
      <c r="D24" s="9">
        <v>4668.76</v>
      </c>
      <c r="E24" s="9">
        <v>4759.42</v>
      </c>
      <c r="F24" s="9">
        <v>4532.78</v>
      </c>
      <c r="G24" s="9">
        <f t="shared" si="7"/>
        <v>4653.6533333333327</v>
      </c>
      <c r="H24" s="9">
        <f t="shared" si="7"/>
        <v>4653.6533333333327</v>
      </c>
      <c r="I24" s="9">
        <f t="shared" si="1"/>
        <v>114.07270021058227</v>
      </c>
      <c r="J24" s="10">
        <f t="shared" si="6"/>
        <v>2.4512504915976181E-2</v>
      </c>
      <c r="K24" s="8" t="s">
        <v>20</v>
      </c>
      <c r="L24" s="14" t="s">
        <v>27</v>
      </c>
      <c r="M24" s="9">
        <f t="shared" si="3"/>
        <v>4532.78</v>
      </c>
      <c r="N24" s="11">
        <v>0</v>
      </c>
      <c r="O24" s="9">
        <f t="shared" si="4"/>
        <v>4532.78</v>
      </c>
      <c r="P24" s="9">
        <f t="shared" si="5"/>
        <v>45327.799999999996</v>
      </c>
      <c r="Q24" t="s">
        <v>139</v>
      </c>
      <c r="R24" s="7"/>
    </row>
    <row r="25" spans="1:18" s="6" customFormat="1" ht="27" hidden="1" customHeight="1">
      <c r="A25" s="8">
        <v>20</v>
      </c>
      <c r="B25" s="13" t="s">
        <v>74</v>
      </c>
      <c r="C25" s="12" t="s">
        <v>73</v>
      </c>
      <c r="D25" s="9">
        <v>142645.48000000001</v>
      </c>
      <c r="E25" s="9">
        <v>145415.29999999999</v>
      </c>
      <c r="F25" s="9">
        <v>138490.76</v>
      </c>
      <c r="G25" s="9">
        <f t="shared" si="7"/>
        <v>142183.84666666668</v>
      </c>
      <c r="H25" s="9">
        <f t="shared" si="7"/>
        <v>142183.84666666668</v>
      </c>
      <c r="I25" s="9">
        <f t="shared" si="1"/>
        <v>3485.2751044549218</v>
      </c>
      <c r="J25" s="10">
        <f t="shared" si="6"/>
        <v>2.4512454727897044E-2</v>
      </c>
      <c r="K25" s="8" t="s">
        <v>20</v>
      </c>
      <c r="L25" s="14" t="s">
        <v>29</v>
      </c>
      <c r="M25" s="9">
        <f t="shared" si="3"/>
        <v>138490.76</v>
      </c>
      <c r="N25" s="11">
        <v>0</v>
      </c>
      <c r="O25" s="9">
        <f t="shared" si="4"/>
        <v>138490.76</v>
      </c>
      <c r="P25" s="9">
        <f t="shared" si="5"/>
        <v>415472.28</v>
      </c>
      <c r="Q25" s="23" t="s">
        <v>125</v>
      </c>
      <c r="R25" s="7"/>
    </row>
    <row r="26" spans="1:18" s="6" customFormat="1" ht="27" hidden="1" customHeight="1">
      <c r="A26" s="8">
        <v>21</v>
      </c>
      <c r="B26" s="13" t="s">
        <v>116</v>
      </c>
      <c r="C26" s="12" t="s">
        <v>115</v>
      </c>
      <c r="D26" s="9">
        <v>1892.72</v>
      </c>
      <c r="E26" s="9">
        <v>1929.47</v>
      </c>
      <c r="F26" s="9">
        <v>1837.59</v>
      </c>
      <c r="G26" s="9">
        <f t="shared" si="7"/>
        <v>1886.5933333333332</v>
      </c>
      <c r="H26" s="9">
        <f t="shared" si="7"/>
        <v>1886.5933333333332</v>
      </c>
      <c r="I26" s="9">
        <f t="shared" si="1"/>
        <v>46.245384994973705</v>
      </c>
      <c r="J26" s="10">
        <f t="shared" si="6"/>
        <v>2.4512640948044114E-2</v>
      </c>
      <c r="K26" s="8" t="s">
        <v>20</v>
      </c>
      <c r="L26" s="14" t="s">
        <v>30</v>
      </c>
      <c r="M26" s="9">
        <f t="shared" si="3"/>
        <v>1837.59</v>
      </c>
      <c r="N26" s="11">
        <v>0</v>
      </c>
      <c r="O26" s="9">
        <f t="shared" si="4"/>
        <v>1837.59</v>
      </c>
      <c r="P26" s="9">
        <f t="shared" si="5"/>
        <v>91879.5</v>
      </c>
      <c r="Q26" t="s">
        <v>140</v>
      </c>
      <c r="R26" s="7"/>
    </row>
    <row r="27" spans="1:18" s="6" customFormat="1" ht="27" hidden="1" customHeight="1">
      <c r="A27" s="8">
        <v>22</v>
      </c>
      <c r="B27" s="13" t="s">
        <v>116</v>
      </c>
      <c r="C27" s="12" t="s">
        <v>115</v>
      </c>
      <c r="D27" s="9">
        <v>2359.67</v>
      </c>
      <c r="E27" s="9">
        <v>2405.4899999999998</v>
      </c>
      <c r="F27" s="9">
        <v>2290.94</v>
      </c>
      <c r="G27" s="9">
        <f t="shared" si="7"/>
        <v>2352.0333333333333</v>
      </c>
      <c r="H27" s="9">
        <f t="shared" si="7"/>
        <v>2352.0333333333333</v>
      </c>
      <c r="I27" s="9">
        <f t="shared" si="1"/>
        <v>57.655568970684165</v>
      </c>
      <c r="J27" s="10">
        <f t="shared" si="6"/>
        <v>2.451307477389103E-2</v>
      </c>
      <c r="K27" s="8" t="s">
        <v>20</v>
      </c>
      <c r="L27" s="14" t="s">
        <v>30</v>
      </c>
      <c r="M27" s="9">
        <f t="shared" si="3"/>
        <v>2290.94</v>
      </c>
      <c r="N27" s="11">
        <v>0</v>
      </c>
      <c r="O27" s="9">
        <f t="shared" si="4"/>
        <v>2290.94</v>
      </c>
      <c r="P27" s="9">
        <f t="shared" si="5"/>
        <v>114547</v>
      </c>
      <c r="Q27" t="s">
        <v>141</v>
      </c>
      <c r="R27" s="7"/>
    </row>
    <row r="28" spans="1:18" s="6" customFormat="1" ht="40.5" hidden="1" customHeight="1">
      <c r="A28" s="8">
        <v>23</v>
      </c>
      <c r="B28" s="13" t="s">
        <v>60</v>
      </c>
      <c r="C28" s="12" t="s">
        <v>39</v>
      </c>
      <c r="D28" s="9">
        <v>1685.67</v>
      </c>
      <c r="E28" s="9">
        <v>1718.4</v>
      </c>
      <c r="F28" s="9">
        <v>1636.57</v>
      </c>
      <c r="G28" s="9">
        <f t="shared" si="7"/>
        <v>1680.2133333333334</v>
      </c>
      <c r="H28" s="9">
        <f t="shared" si="7"/>
        <v>1680.2133333333334</v>
      </c>
      <c r="I28" s="9">
        <f t="shared" si="1"/>
        <v>41.186995925089512</v>
      </c>
      <c r="J28" s="10">
        <f t="shared" si="6"/>
        <v>2.4512956246680685E-2</v>
      </c>
      <c r="K28" s="8" t="s">
        <v>20</v>
      </c>
      <c r="L28" s="14" t="s">
        <v>23</v>
      </c>
      <c r="M28" s="9">
        <f t="shared" si="3"/>
        <v>1636.57</v>
      </c>
      <c r="N28" s="11">
        <v>0</v>
      </c>
      <c r="O28" s="9">
        <f t="shared" si="4"/>
        <v>1636.57</v>
      </c>
      <c r="P28" s="9">
        <f t="shared" si="5"/>
        <v>32731.399999999998</v>
      </c>
      <c r="Q28" t="s">
        <v>121</v>
      </c>
      <c r="R28" s="7"/>
    </row>
    <row r="29" spans="1:18" s="6" customFormat="1" ht="41.25" hidden="1" customHeight="1">
      <c r="A29" s="8">
        <v>24</v>
      </c>
      <c r="B29" s="13" t="s">
        <v>60</v>
      </c>
      <c r="C29" s="12" t="s">
        <v>39</v>
      </c>
      <c r="D29" s="9">
        <v>2464.36</v>
      </c>
      <c r="E29" s="9">
        <v>2512.21</v>
      </c>
      <c r="F29" s="9">
        <v>2392.58</v>
      </c>
      <c r="G29" s="9">
        <f t="shared" si="7"/>
        <v>2456.3833333333332</v>
      </c>
      <c r="H29" s="9">
        <f t="shared" si="7"/>
        <v>2456.3833333333332</v>
      </c>
      <c r="I29" s="9">
        <f t="shared" si="1"/>
        <v>60.212578696924624</v>
      </c>
      <c r="J29" s="10">
        <f t="shared" si="6"/>
        <v>2.451269632057617E-2</v>
      </c>
      <c r="K29" s="8" t="s">
        <v>20</v>
      </c>
      <c r="L29" s="14" t="s">
        <v>24</v>
      </c>
      <c r="M29" s="9">
        <f t="shared" si="3"/>
        <v>2392.58</v>
      </c>
      <c r="N29" s="11">
        <v>0</v>
      </c>
      <c r="O29" s="9">
        <f t="shared" si="4"/>
        <v>2392.58</v>
      </c>
      <c r="P29" s="9">
        <f t="shared" si="5"/>
        <v>71777.399999999994</v>
      </c>
      <c r="Q29" t="s">
        <v>122</v>
      </c>
      <c r="R29" s="7"/>
    </row>
    <row r="30" spans="1:18" s="6" customFormat="1" ht="39.75" hidden="1" customHeight="1">
      <c r="A30" s="8">
        <v>25</v>
      </c>
      <c r="B30" s="13" t="s">
        <v>60</v>
      </c>
      <c r="C30" s="12" t="s">
        <v>39</v>
      </c>
      <c r="D30" s="9">
        <v>1815.07</v>
      </c>
      <c r="E30" s="9">
        <v>1850.31</v>
      </c>
      <c r="F30" s="9">
        <v>1762.2</v>
      </c>
      <c r="G30" s="9">
        <f t="shared" si="7"/>
        <v>1809.1933333333334</v>
      </c>
      <c r="H30" s="9">
        <f t="shared" si="7"/>
        <v>1809.1933333333334</v>
      </c>
      <c r="I30" s="9">
        <f t="shared" si="1"/>
        <v>44.347992438591042</v>
      </c>
      <c r="J30" s="10">
        <f t="shared" si="6"/>
        <v>2.4512577855282304E-2</v>
      </c>
      <c r="K30" s="8" t="s">
        <v>20</v>
      </c>
      <c r="L30" s="14" t="s">
        <v>25</v>
      </c>
      <c r="M30" s="9">
        <f t="shared" si="3"/>
        <v>1762.2</v>
      </c>
      <c r="N30" s="11">
        <v>0</v>
      </c>
      <c r="O30" s="9">
        <f t="shared" si="4"/>
        <v>1762.2</v>
      </c>
      <c r="P30" s="9">
        <f t="shared" si="5"/>
        <v>3524.4</v>
      </c>
      <c r="Q30" t="s">
        <v>142</v>
      </c>
      <c r="R30" s="7"/>
    </row>
    <row r="31" spans="1:18" s="6" customFormat="1" ht="39" hidden="1" customHeight="1">
      <c r="A31" s="8">
        <v>26</v>
      </c>
      <c r="B31" s="13" t="s">
        <v>60</v>
      </c>
      <c r="C31" s="12" t="s">
        <v>39</v>
      </c>
      <c r="D31" s="9">
        <v>2333.83</v>
      </c>
      <c r="E31" s="9">
        <v>2379.14</v>
      </c>
      <c r="F31" s="9">
        <v>2265.85</v>
      </c>
      <c r="G31" s="9">
        <f t="shared" si="7"/>
        <v>2326.2733333333331</v>
      </c>
      <c r="H31" s="9">
        <f t="shared" si="7"/>
        <v>2326.2733333333331</v>
      </c>
      <c r="I31" s="9">
        <f t="shared" si="1"/>
        <v>57.021780341667089</v>
      </c>
      <c r="J31" s="10">
        <f t="shared" si="6"/>
        <v>2.451207238831225E-2</v>
      </c>
      <c r="K31" s="8" t="s">
        <v>20</v>
      </c>
      <c r="L31" s="14" t="s">
        <v>27</v>
      </c>
      <c r="M31" s="9">
        <f t="shared" si="3"/>
        <v>2265.85</v>
      </c>
      <c r="N31" s="11">
        <v>0</v>
      </c>
      <c r="O31" s="9">
        <f t="shared" si="4"/>
        <v>2265.85</v>
      </c>
      <c r="P31" s="9">
        <f t="shared" si="5"/>
        <v>22658.5</v>
      </c>
      <c r="Q31" t="s">
        <v>143</v>
      </c>
      <c r="R31" s="7"/>
    </row>
    <row r="32" spans="1:18" s="6" customFormat="1" ht="27" hidden="1" customHeight="1">
      <c r="A32" s="8">
        <v>27</v>
      </c>
      <c r="B32" s="22" t="s">
        <v>110</v>
      </c>
      <c r="C32" s="12" t="s">
        <v>109</v>
      </c>
      <c r="D32" s="9">
        <v>12967.67</v>
      </c>
      <c r="E32" s="9">
        <v>13219.47</v>
      </c>
      <c r="F32" s="9">
        <v>12589.97</v>
      </c>
      <c r="G32" s="9">
        <f t="shared" si="7"/>
        <v>12925.703333333333</v>
      </c>
      <c r="H32" s="9">
        <f t="shared" si="7"/>
        <v>12925.703333333333</v>
      </c>
      <c r="I32" s="9">
        <f t="shared" si="1"/>
        <v>316.84138513352917</v>
      </c>
      <c r="J32" s="10">
        <f t="shared" si="6"/>
        <v>2.4512506357502857E-2</v>
      </c>
      <c r="K32" s="8" t="s">
        <v>20</v>
      </c>
      <c r="L32" s="14" t="s">
        <v>29</v>
      </c>
      <c r="M32" s="9">
        <f t="shared" si="3"/>
        <v>12589.97</v>
      </c>
      <c r="N32" s="11">
        <v>0</v>
      </c>
      <c r="O32" s="9">
        <f t="shared" si="4"/>
        <v>12589.97</v>
      </c>
      <c r="P32" s="9">
        <f t="shared" si="5"/>
        <v>37769.909999999996</v>
      </c>
      <c r="Q32" t="s">
        <v>144</v>
      </c>
      <c r="R32" s="7"/>
    </row>
    <row r="33" spans="1:18" s="6" customFormat="1" ht="43.5" hidden="1" customHeight="1">
      <c r="A33" s="8">
        <v>28</v>
      </c>
      <c r="B33" s="13" t="s">
        <v>100</v>
      </c>
      <c r="C33" s="12" t="s">
        <v>99</v>
      </c>
      <c r="D33" s="9">
        <v>3728.03</v>
      </c>
      <c r="E33" s="9">
        <v>3800.42</v>
      </c>
      <c r="F33" s="9">
        <v>3619.45</v>
      </c>
      <c r="G33" s="9">
        <f t="shared" si="7"/>
        <v>3715.9666666666672</v>
      </c>
      <c r="H33" s="9">
        <f t="shared" si="7"/>
        <v>3715.9666666666672</v>
      </c>
      <c r="I33" s="9">
        <f t="shared" si="1"/>
        <v>91.086103404050391</v>
      </c>
      <c r="J33" s="10">
        <f t="shared" si="6"/>
        <v>2.4512088394419679E-2</v>
      </c>
      <c r="K33" s="8" t="s">
        <v>20</v>
      </c>
      <c r="L33" s="14" t="s">
        <v>23</v>
      </c>
      <c r="M33" s="9">
        <f t="shared" si="3"/>
        <v>3619.45</v>
      </c>
      <c r="N33" s="11">
        <v>0</v>
      </c>
      <c r="O33" s="9">
        <f t="shared" si="4"/>
        <v>3619.45</v>
      </c>
      <c r="P33" s="9">
        <f t="shared" si="5"/>
        <v>72389</v>
      </c>
      <c r="Q33" t="s">
        <v>145</v>
      </c>
      <c r="R33" s="7"/>
    </row>
    <row r="34" spans="1:18" s="6" customFormat="1" ht="41.25" hidden="1" customHeight="1">
      <c r="A34" s="8">
        <v>29</v>
      </c>
      <c r="B34" s="13" t="s">
        <v>100</v>
      </c>
      <c r="C34" s="12" t="s">
        <v>99</v>
      </c>
      <c r="D34" s="9">
        <v>3565.99</v>
      </c>
      <c r="E34" s="9">
        <v>3635.24</v>
      </c>
      <c r="F34" s="9">
        <v>3462.13</v>
      </c>
      <c r="G34" s="9">
        <f t="shared" si="7"/>
        <v>3554.4533333333334</v>
      </c>
      <c r="H34" s="9">
        <f t="shared" si="7"/>
        <v>3554.4533333333334</v>
      </c>
      <c r="I34" s="9">
        <f t="shared" si="1"/>
        <v>87.129725314230754</v>
      </c>
      <c r="J34" s="10">
        <f t="shared" si="6"/>
        <v>2.4512834223236604E-2</v>
      </c>
      <c r="K34" s="8" t="s">
        <v>20</v>
      </c>
      <c r="L34" s="14" t="s">
        <v>27</v>
      </c>
      <c r="M34" s="9">
        <f t="shared" si="3"/>
        <v>3462.13</v>
      </c>
      <c r="N34" s="11">
        <v>0</v>
      </c>
      <c r="O34" s="9">
        <f t="shared" si="4"/>
        <v>3462.13</v>
      </c>
      <c r="P34" s="9">
        <f t="shared" si="5"/>
        <v>34621.300000000003</v>
      </c>
      <c r="Q34" t="s">
        <v>146</v>
      </c>
      <c r="R34" s="7"/>
    </row>
    <row r="35" spans="1:18" s="6" customFormat="1" ht="27" hidden="1" customHeight="1">
      <c r="A35" s="8">
        <v>30</v>
      </c>
      <c r="B35" s="22" t="s">
        <v>88</v>
      </c>
      <c r="C35" s="12" t="s">
        <v>87</v>
      </c>
      <c r="D35" s="9">
        <v>4150.01</v>
      </c>
      <c r="E35" s="9">
        <v>4230.6000000000004</v>
      </c>
      <c r="F35" s="9">
        <v>4029.14</v>
      </c>
      <c r="G35" s="9">
        <f t="shared" si="7"/>
        <v>4136.583333333333</v>
      </c>
      <c r="H35" s="9">
        <f t="shared" si="7"/>
        <v>4136.583333333333</v>
      </c>
      <c r="I35" s="9">
        <f t="shared" si="1"/>
        <v>101.39891238732979</v>
      </c>
      <c r="J35" s="10">
        <f t="shared" si="6"/>
        <v>2.4512720817259765E-2</v>
      </c>
      <c r="K35" s="8" t="s">
        <v>20</v>
      </c>
      <c r="L35" s="14" t="s">
        <v>23</v>
      </c>
      <c r="M35" s="9">
        <f t="shared" si="3"/>
        <v>4029.14</v>
      </c>
      <c r="N35" s="11">
        <v>0</v>
      </c>
      <c r="O35" s="9">
        <f t="shared" si="4"/>
        <v>4029.14</v>
      </c>
      <c r="P35" s="9">
        <f t="shared" si="5"/>
        <v>80582.8</v>
      </c>
      <c r="Q35" s="23" t="s">
        <v>147</v>
      </c>
      <c r="R35" s="7"/>
    </row>
    <row r="36" spans="1:18" s="6" customFormat="1" ht="27" hidden="1" customHeight="1">
      <c r="A36" s="8">
        <v>31</v>
      </c>
      <c r="B36" s="22" t="s">
        <v>88</v>
      </c>
      <c r="C36" s="12" t="s">
        <v>87</v>
      </c>
      <c r="D36" s="9">
        <v>4019.48</v>
      </c>
      <c r="E36" s="9">
        <v>4097.53</v>
      </c>
      <c r="F36" s="9">
        <v>3902.41</v>
      </c>
      <c r="G36" s="9">
        <f t="shared" si="7"/>
        <v>4006.4733333333334</v>
      </c>
      <c r="H36" s="9">
        <f t="shared" si="7"/>
        <v>4006.4733333333334</v>
      </c>
      <c r="I36" s="9">
        <f t="shared" si="1"/>
        <v>98.208113887465146</v>
      </c>
      <c r="J36" s="10">
        <f t="shared" si="6"/>
        <v>2.4512359303726423E-2</v>
      </c>
      <c r="K36" s="8" t="s">
        <v>20</v>
      </c>
      <c r="L36" s="14" t="s">
        <v>27</v>
      </c>
      <c r="M36" s="9">
        <f t="shared" si="3"/>
        <v>3902.41</v>
      </c>
      <c r="N36" s="11">
        <v>0</v>
      </c>
      <c r="O36" s="9">
        <f t="shared" si="4"/>
        <v>3902.41</v>
      </c>
      <c r="P36" s="9">
        <f t="shared" si="5"/>
        <v>39024.1</v>
      </c>
      <c r="Q36" t="s">
        <v>148</v>
      </c>
      <c r="R36" s="7"/>
    </row>
    <row r="37" spans="1:18" s="6" customFormat="1" ht="27" hidden="1" customHeight="1">
      <c r="A37" s="8">
        <v>32</v>
      </c>
      <c r="B37" s="22" t="s">
        <v>88</v>
      </c>
      <c r="C37" s="12" t="s">
        <v>87</v>
      </c>
      <c r="D37" s="9">
        <v>3760.67</v>
      </c>
      <c r="E37" s="9">
        <v>3833.7</v>
      </c>
      <c r="F37" s="9">
        <v>3651.14</v>
      </c>
      <c r="G37" s="9">
        <f t="shared" si="7"/>
        <v>3748.5033333333336</v>
      </c>
      <c r="H37" s="9">
        <f t="shared" si="7"/>
        <v>3748.5033333333336</v>
      </c>
      <c r="I37" s="9">
        <f t="shared" si="1"/>
        <v>91.88612100493377</v>
      </c>
      <c r="J37" s="10">
        <f t="shared" si="6"/>
        <v>2.4512748911770233E-2</v>
      </c>
      <c r="K37" s="8" t="s">
        <v>20</v>
      </c>
      <c r="L37" s="14" t="s">
        <v>24</v>
      </c>
      <c r="M37" s="9">
        <f t="shared" si="3"/>
        <v>3651.14</v>
      </c>
      <c r="N37" s="11">
        <v>0</v>
      </c>
      <c r="O37" s="9">
        <f t="shared" si="4"/>
        <v>3651.14</v>
      </c>
      <c r="P37" s="9">
        <f t="shared" si="5"/>
        <v>109534.2</v>
      </c>
      <c r="Q37" t="s">
        <v>149</v>
      </c>
      <c r="R37" s="7"/>
    </row>
    <row r="38" spans="1:18" s="6" customFormat="1" ht="27" hidden="1" customHeight="1">
      <c r="A38" s="8">
        <v>33</v>
      </c>
      <c r="B38" s="21" t="s">
        <v>42</v>
      </c>
      <c r="C38" s="15" t="s">
        <v>43</v>
      </c>
      <c r="D38" s="9">
        <v>9466.94</v>
      </c>
      <c r="E38" s="9">
        <v>9650.76</v>
      </c>
      <c r="F38" s="9">
        <v>9191.2000000000007</v>
      </c>
      <c r="G38" s="9">
        <f t="shared" si="7"/>
        <v>9436.3000000000011</v>
      </c>
      <c r="H38" s="9">
        <f t="shared" si="7"/>
        <v>9436.3000000000011</v>
      </c>
      <c r="I38" s="9">
        <f t="shared" si="1"/>
        <v>231.30705912271654</v>
      </c>
      <c r="J38" s="10">
        <f t="shared" si="6"/>
        <v>2.4512474075931934E-2</v>
      </c>
      <c r="K38" s="8" t="s">
        <v>20</v>
      </c>
      <c r="L38" s="14" t="s">
        <v>24</v>
      </c>
      <c r="M38" s="9">
        <f t="shared" si="3"/>
        <v>9191.2000000000007</v>
      </c>
      <c r="N38" s="11">
        <v>0</v>
      </c>
      <c r="O38" s="9">
        <f t="shared" si="4"/>
        <v>9191.2000000000007</v>
      </c>
      <c r="P38" s="9">
        <f t="shared" si="5"/>
        <v>275736</v>
      </c>
      <c r="Q38" t="s">
        <v>137</v>
      </c>
      <c r="R38" s="7"/>
    </row>
    <row r="39" spans="1:18" s="6" customFormat="1" ht="27" hidden="1" customHeight="1">
      <c r="A39" s="8">
        <v>34</v>
      </c>
      <c r="B39" s="21" t="s">
        <v>42</v>
      </c>
      <c r="C39" s="15" t="s">
        <v>43</v>
      </c>
      <c r="D39" s="9">
        <v>9336.4</v>
      </c>
      <c r="E39" s="9">
        <v>9517.69</v>
      </c>
      <c r="F39" s="9">
        <v>9064.4699999999993</v>
      </c>
      <c r="G39" s="9">
        <f t="shared" si="7"/>
        <v>9306.1866666666665</v>
      </c>
      <c r="H39" s="9">
        <f t="shared" si="7"/>
        <v>9306.1866666666665</v>
      </c>
      <c r="I39" s="9">
        <f t="shared" si="1"/>
        <v>228.11559839987615</v>
      </c>
      <c r="J39" s="10">
        <f t="shared" si="6"/>
        <v>2.4512252609003776E-2</v>
      </c>
      <c r="K39" s="8" t="s">
        <v>20</v>
      </c>
      <c r="L39" s="14" t="s">
        <v>24</v>
      </c>
      <c r="M39" s="9">
        <f t="shared" si="3"/>
        <v>9064.4699999999993</v>
      </c>
      <c r="N39" s="11">
        <v>0</v>
      </c>
      <c r="O39" s="9">
        <f t="shared" si="4"/>
        <v>9064.4699999999993</v>
      </c>
      <c r="P39" s="9">
        <f t="shared" si="5"/>
        <v>271934.09999999998</v>
      </c>
      <c r="Q39" t="s">
        <v>138</v>
      </c>
      <c r="R39" s="7"/>
    </row>
    <row r="40" spans="1:18" s="6" customFormat="1" ht="27" hidden="1" customHeight="1">
      <c r="A40" s="8">
        <v>35</v>
      </c>
      <c r="B40" s="13" t="s">
        <v>90</v>
      </c>
      <c r="C40" s="12" t="s">
        <v>89</v>
      </c>
      <c r="D40" s="9">
        <v>4798.5600000000004</v>
      </c>
      <c r="E40" s="9">
        <v>4891.74</v>
      </c>
      <c r="F40" s="9">
        <v>4658.8</v>
      </c>
      <c r="G40" s="9">
        <f t="shared" si="7"/>
        <v>4783.0333333333328</v>
      </c>
      <c r="H40" s="9">
        <f t="shared" si="7"/>
        <v>4783.0333333333328</v>
      </c>
      <c r="I40" s="9">
        <f t="shared" si="1"/>
        <v>117.2436306727717</v>
      </c>
      <c r="J40" s="10">
        <f t="shared" si="6"/>
        <v>2.4512400918407087E-2</v>
      </c>
      <c r="K40" s="8" t="s">
        <v>20</v>
      </c>
      <c r="L40" s="14" t="s">
        <v>24</v>
      </c>
      <c r="M40" s="9">
        <f t="shared" si="3"/>
        <v>4658.8</v>
      </c>
      <c r="N40" s="11">
        <v>0</v>
      </c>
      <c r="O40" s="9">
        <f t="shared" si="4"/>
        <v>4658.8</v>
      </c>
      <c r="P40" s="9">
        <f t="shared" si="5"/>
        <v>139764</v>
      </c>
      <c r="Q40" t="s">
        <v>150</v>
      </c>
      <c r="R40" s="7"/>
    </row>
    <row r="41" spans="1:18" s="6" customFormat="1" ht="37.5" hidden="1" customHeight="1">
      <c r="A41" s="8">
        <v>36</v>
      </c>
      <c r="B41" s="13" t="s">
        <v>104</v>
      </c>
      <c r="C41" s="12" t="s">
        <v>103</v>
      </c>
      <c r="D41" s="9">
        <v>5187.5200000000004</v>
      </c>
      <c r="E41" s="9">
        <v>5288.25</v>
      </c>
      <c r="F41" s="9">
        <v>5036.43</v>
      </c>
      <c r="G41" s="9">
        <f t="shared" si="7"/>
        <v>5170.7333333333336</v>
      </c>
      <c r="H41" s="9">
        <f t="shared" si="7"/>
        <v>5170.7333333333336</v>
      </c>
      <c r="I41" s="9">
        <f t="shared" si="1"/>
        <v>126.74648805128015</v>
      </c>
      <c r="J41" s="10">
        <f t="shared" si="6"/>
        <v>2.4512284792217766E-2</v>
      </c>
      <c r="K41" s="8" t="s">
        <v>20</v>
      </c>
      <c r="L41" s="14" t="s">
        <v>27</v>
      </c>
      <c r="M41" s="9">
        <f t="shared" si="3"/>
        <v>5036.43</v>
      </c>
      <c r="N41" s="11">
        <v>0</v>
      </c>
      <c r="O41" s="9">
        <f t="shared" si="4"/>
        <v>5036.43</v>
      </c>
      <c r="P41" s="9">
        <f t="shared" si="5"/>
        <v>50364.3</v>
      </c>
      <c r="Q41" t="s">
        <v>151</v>
      </c>
      <c r="R41" s="7"/>
    </row>
    <row r="42" spans="1:18" s="6" customFormat="1" ht="27" hidden="1" customHeight="1">
      <c r="A42" s="8">
        <v>37</v>
      </c>
      <c r="B42" s="19" t="s">
        <v>59</v>
      </c>
      <c r="C42" s="17" t="s">
        <v>46</v>
      </c>
      <c r="D42" s="9">
        <v>15561.43</v>
      </c>
      <c r="E42" s="9">
        <v>15863.59</v>
      </c>
      <c r="F42" s="9">
        <v>15108.18</v>
      </c>
      <c r="G42" s="9">
        <f t="shared" si="7"/>
        <v>15511.066666666666</v>
      </c>
      <c r="H42" s="9">
        <f t="shared" si="7"/>
        <v>15511.066666666666</v>
      </c>
      <c r="I42" s="9">
        <f t="shared" si="1"/>
        <v>380.21496029658442</v>
      </c>
      <c r="J42" s="10">
        <f t="shared" si="6"/>
        <v>2.4512496043464737E-2</v>
      </c>
      <c r="K42" s="8" t="s">
        <v>20</v>
      </c>
      <c r="L42" s="14" t="s">
        <v>25</v>
      </c>
      <c r="M42" s="9">
        <f t="shared" si="3"/>
        <v>15108.18</v>
      </c>
      <c r="N42" s="11">
        <v>0</v>
      </c>
      <c r="O42" s="9">
        <f t="shared" si="4"/>
        <v>15108.18</v>
      </c>
      <c r="P42" s="9">
        <f t="shared" si="5"/>
        <v>30216.36</v>
      </c>
      <c r="Q42" t="s">
        <v>152</v>
      </c>
      <c r="R42" s="7"/>
    </row>
    <row r="43" spans="1:18" s="6" customFormat="1" ht="27" hidden="1" customHeight="1">
      <c r="A43" s="8">
        <v>38</v>
      </c>
      <c r="B43" s="13" t="s">
        <v>64</v>
      </c>
      <c r="C43" s="12" t="s">
        <v>63</v>
      </c>
      <c r="D43" s="9">
        <v>15019.05</v>
      </c>
      <c r="E43" s="9">
        <v>15310.68</v>
      </c>
      <c r="F43" s="9">
        <v>14581.6</v>
      </c>
      <c r="G43" s="9">
        <f t="shared" si="7"/>
        <v>14970.443333333335</v>
      </c>
      <c r="H43" s="9">
        <f t="shared" si="7"/>
        <v>14970.443333333335</v>
      </c>
      <c r="I43" s="9">
        <f t="shared" si="1"/>
        <v>366.96235179284162</v>
      </c>
      <c r="J43" s="10">
        <f t="shared" si="6"/>
        <v>2.4512457221340912E-2</v>
      </c>
      <c r="K43" s="8" t="s">
        <v>20</v>
      </c>
      <c r="L43" s="14" t="s">
        <v>31</v>
      </c>
      <c r="M43" s="9">
        <f t="shared" si="3"/>
        <v>14581.6</v>
      </c>
      <c r="N43" s="11">
        <v>0</v>
      </c>
      <c r="O43" s="9">
        <f t="shared" si="4"/>
        <v>14581.6</v>
      </c>
      <c r="P43" s="9">
        <f t="shared" si="5"/>
        <v>72908</v>
      </c>
      <c r="Q43" t="s">
        <v>153</v>
      </c>
      <c r="R43" s="7"/>
    </row>
    <row r="44" spans="1:18" s="6" customFormat="1" ht="27" hidden="1" customHeight="1">
      <c r="A44" s="8">
        <v>39</v>
      </c>
      <c r="B44" s="13" t="s">
        <v>64</v>
      </c>
      <c r="C44" s="12" t="s">
        <v>63</v>
      </c>
      <c r="D44" s="9">
        <v>50293.05</v>
      </c>
      <c r="E44" s="9">
        <v>51269.61</v>
      </c>
      <c r="F44" s="9">
        <v>48828.2</v>
      </c>
      <c r="G44" s="9">
        <f t="shared" si="7"/>
        <v>50130.28666666666</v>
      </c>
      <c r="H44" s="9">
        <f t="shared" si="7"/>
        <v>50130.28666666666</v>
      </c>
      <c r="I44" s="9">
        <f t="shared" si="1"/>
        <v>1228.816350816239</v>
      </c>
      <c r="J44" s="10">
        <f t="shared" si="6"/>
        <v>2.4512454097600861E-2</v>
      </c>
      <c r="K44" s="8" t="s">
        <v>20</v>
      </c>
      <c r="L44" s="14" t="s">
        <v>31</v>
      </c>
      <c r="M44" s="9">
        <f t="shared" si="3"/>
        <v>48828.2</v>
      </c>
      <c r="N44" s="11">
        <v>0</v>
      </c>
      <c r="O44" s="9">
        <f t="shared" si="4"/>
        <v>48828.2</v>
      </c>
      <c r="P44" s="9">
        <f t="shared" si="5"/>
        <v>244141</v>
      </c>
      <c r="Q44" t="s">
        <v>154</v>
      </c>
      <c r="R44" s="7"/>
    </row>
    <row r="45" spans="1:18" s="6" customFormat="1" ht="27" hidden="1" customHeight="1">
      <c r="A45" s="8">
        <v>40</v>
      </c>
      <c r="B45" s="13" t="s">
        <v>70</v>
      </c>
      <c r="C45" s="12" t="s">
        <v>69</v>
      </c>
      <c r="D45" s="9">
        <v>17181.82</v>
      </c>
      <c r="E45" s="9">
        <v>17515.45</v>
      </c>
      <c r="F45" s="9">
        <v>16681.38</v>
      </c>
      <c r="G45" s="9">
        <f t="shared" si="7"/>
        <v>17126.216666666671</v>
      </c>
      <c r="H45" s="9">
        <f t="shared" si="7"/>
        <v>17126.216666666671</v>
      </c>
      <c r="I45" s="9">
        <f t="shared" si="1"/>
        <v>419.80589471008284</v>
      </c>
      <c r="J45" s="10">
        <f t="shared" si="6"/>
        <v>2.4512471311142824E-2</v>
      </c>
      <c r="K45" s="8" t="s">
        <v>20</v>
      </c>
      <c r="L45" s="14" t="s">
        <v>25</v>
      </c>
      <c r="M45" s="9">
        <f t="shared" si="3"/>
        <v>16681.38</v>
      </c>
      <c r="N45" s="11">
        <v>0</v>
      </c>
      <c r="O45" s="9">
        <f t="shared" si="4"/>
        <v>16681.38</v>
      </c>
      <c r="P45" s="9">
        <f t="shared" si="5"/>
        <v>33362.76</v>
      </c>
      <c r="Q45" s="23" t="s">
        <v>155</v>
      </c>
      <c r="R45" s="7"/>
    </row>
    <row r="46" spans="1:18" s="6" customFormat="1" ht="27" hidden="1" customHeight="1">
      <c r="A46" s="8">
        <v>41</v>
      </c>
      <c r="B46" s="13" t="s">
        <v>116</v>
      </c>
      <c r="C46" s="12" t="s">
        <v>115</v>
      </c>
      <c r="D46" s="9">
        <v>4009.13</v>
      </c>
      <c r="E46" s="9">
        <v>4086.98</v>
      </c>
      <c r="F46" s="9">
        <v>3892.36</v>
      </c>
      <c r="G46" s="9">
        <f t="shared" si="7"/>
        <v>3996.1566666666672</v>
      </c>
      <c r="H46" s="9">
        <f t="shared" si="7"/>
        <v>3996.1566666666672</v>
      </c>
      <c r="I46" s="9">
        <f t="shared" si="1"/>
        <v>97.956452739639985</v>
      </c>
      <c r="J46" s="10">
        <f t="shared" si="6"/>
        <v>2.451266577127189E-2</v>
      </c>
      <c r="K46" s="8" t="s">
        <v>20</v>
      </c>
      <c r="L46" s="14" t="s">
        <v>25</v>
      </c>
      <c r="M46" s="9">
        <f t="shared" si="3"/>
        <v>3892.36</v>
      </c>
      <c r="N46" s="11">
        <v>0</v>
      </c>
      <c r="O46" s="9">
        <f t="shared" si="4"/>
        <v>3892.36</v>
      </c>
      <c r="P46" s="9">
        <f t="shared" si="5"/>
        <v>7784.72</v>
      </c>
      <c r="Q46" t="s">
        <v>156</v>
      </c>
      <c r="R46" s="7"/>
    </row>
    <row r="47" spans="1:18" s="6" customFormat="1" ht="42" hidden="1" customHeight="1">
      <c r="A47" s="8">
        <v>42</v>
      </c>
      <c r="B47" s="13" t="s">
        <v>78</v>
      </c>
      <c r="C47" s="12" t="s">
        <v>77</v>
      </c>
      <c r="D47" s="9">
        <v>44090.53</v>
      </c>
      <c r="E47" s="9">
        <v>44946.66</v>
      </c>
      <c r="F47" s="9">
        <v>42806.34</v>
      </c>
      <c r="G47" s="9">
        <f t="shared" si="7"/>
        <v>43947.843333333331</v>
      </c>
      <c r="H47" s="9">
        <f t="shared" si="7"/>
        <v>43947.843333333331</v>
      </c>
      <c r="I47" s="9">
        <f t="shared" si="1"/>
        <v>1077.2706434472911</v>
      </c>
      <c r="J47" s="10">
        <f t="shared" si="6"/>
        <v>2.4512480288883903E-2</v>
      </c>
      <c r="K47" s="8" t="s">
        <v>20</v>
      </c>
      <c r="L47" s="14" t="s">
        <v>25</v>
      </c>
      <c r="M47" s="9">
        <f t="shared" si="3"/>
        <v>42806.34</v>
      </c>
      <c r="N47" s="11">
        <v>0</v>
      </c>
      <c r="O47" s="9">
        <f t="shared" si="4"/>
        <v>42806.34</v>
      </c>
      <c r="P47" s="9">
        <f t="shared" si="5"/>
        <v>85612.68</v>
      </c>
      <c r="Q47" t="s">
        <v>157</v>
      </c>
      <c r="R47" s="7"/>
    </row>
    <row r="48" spans="1:18" s="6" customFormat="1" ht="43.5" hidden="1" customHeight="1">
      <c r="A48" s="8">
        <v>43</v>
      </c>
      <c r="B48" s="13" t="s">
        <v>78</v>
      </c>
      <c r="C48" s="12" t="s">
        <v>77</v>
      </c>
      <c r="D48" s="9">
        <v>46684.29</v>
      </c>
      <c r="E48" s="9">
        <v>47590.78</v>
      </c>
      <c r="F48" s="9">
        <v>45324.55</v>
      </c>
      <c r="G48" s="9">
        <f t="shared" si="7"/>
        <v>46533.206666666665</v>
      </c>
      <c r="H48" s="9">
        <f t="shared" si="7"/>
        <v>46533.206666666665</v>
      </c>
      <c r="I48" s="9">
        <f t="shared" si="1"/>
        <v>1140.644218603386</v>
      </c>
      <c r="J48" s="10">
        <f t="shared" si="6"/>
        <v>2.4512478299082461E-2</v>
      </c>
      <c r="K48" s="8" t="s">
        <v>20</v>
      </c>
      <c r="L48" s="14" t="s">
        <v>25</v>
      </c>
      <c r="M48" s="9">
        <f t="shared" si="3"/>
        <v>45324.55</v>
      </c>
      <c r="N48" s="11">
        <v>0</v>
      </c>
      <c r="O48" s="9">
        <f t="shared" si="4"/>
        <v>45324.55</v>
      </c>
      <c r="P48" s="9">
        <f t="shared" si="5"/>
        <v>90649.1</v>
      </c>
      <c r="Q48" t="s">
        <v>158</v>
      </c>
      <c r="R48" s="7"/>
    </row>
    <row r="49" spans="1:18" s="6" customFormat="1" ht="39.75" hidden="1" customHeight="1">
      <c r="A49" s="8">
        <v>44</v>
      </c>
      <c r="B49" s="13" t="s">
        <v>78</v>
      </c>
      <c r="C49" s="12" t="s">
        <v>77</v>
      </c>
      <c r="D49" s="9">
        <v>44090.53</v>
      </c>
      <c r="E49" s="9">
        <v>44946.66</v>
      </c>
      <c r="F49" s="9">
        <v>42806.34</v>
      </c>
      <c r="G49" s="9">
        <f t="shared" si="7"/>
        <v>43947.843333333331</v>
      </c>
      <c r="H49" s="9">
        <f t="shared" si="7"/>
        <v>43947.843333333331</v>
      </c>
      <c r="I49" s="9">
        <f t="shared" si="1"/>
        <v>1077.2706434472911</v>
      </c>
      <c r="J49" s="10">
        <f t="shared" si="6"/>
        <v>2.4512480288883903E-2</v>
      </c>
      <c r="K49" s="8" t="s">
        <v>20</v>
      </c>
      <c r="L49" s="14" t="s">
        <v>26</v>
      </c>
      <c r="M49" s="9">
        <f t="shared" si="3"/>
        <v>42806.34</v>
      </c>
      <c r="N49" s="11">
        <v>0</v>
      </c>
      <c r="O49" s="9">
        <f t="shared" si="4"/>
        <v>42806.34</v>
      </c>
      <c r="P49" s="9">
        <f t="shared" si="5"/>
        <v>42806.34</v>
      </c>
      <c r="Q49" t="s">
        <v>159</v>
      </c>
      <c r="R49" s="7"/>
    </row>
    <row r="50" spans="1:18" s="6" customFormat="1" ht="39" hidden="1" customHeight="1">
      <c r="A50" s="8">
        <v>45</v>
      </c>
      <c r="B50" s="13" t="s">
        <v>78</v>
      </c>
      <c r="C50" s="12" t="s">
        <v>77</v>
      </c>
      <c r="D50" s="9">
        <v>46684.29</v>
      </c>
      <c r="E50" s="9">
        <v>47590.78</v>
      </c>
      <c r="F50" s="9">
        <v>45324.55</v>
      </c>
      <c r="G50" s="9">
        <f t="shared" si="7"/>
        <v>46533.206666666665</v>
      </c>
      <c r="H50" s="9">
        <f t="shared" si="7"/>
        <v>46533.206666666665</v>
      </c>
      <c r="I50" s="9">
        <f t="shared" si="1"/>
        <v>1140.644218603386</v>
      </c>
      <c r="J50" s="10">
        <f t="shared" si="6"/>
        <v>2.4512478299082461E-2</v>
      </c>
      <c r="K50" s="8" t="s">
        <v>20</v>
      </c>
      <c r="L50" s="14" t="s">
        <v>25</v>
      </c>
      <c r="M50" s="9">
        <f t="shared" si="3"/>
        <v>45324.55</v>
      </c>
      <c r="N50" s="11">
        <v>0</v>
      </c>
      <c r="O50" s="9">
        <f t="shared" si="4"/>
        <v>45324.55</v>
      </c>
      <c r="P50" s="9">
        <f t="shared" si="5"/>
        <v>90649.1</v>
      </c>
      <c r="Q50" t="s">
        <v>160</v>
      </c>
      <c r="R50" s="7"/>
    </row>
    <row r="51" spans="1:18" s="6" customFormat="1" ht="27" hidden="1" customHeight="1">
      <c r="A51" s="8">
        <v>46</v>
      </c>
      <c r="B51" s="13" t="s">
        <v>116</v>
      </c>
      <c r="C51" s="12" t="s">
        <v>115</v>
      </c>
      <c r="D51" s="9">
        <v>1892.72</v>
      </c>
      <c r="E51" s="9">
        <v>1929.47</v>
      </c>
      <c r="F51" s="9">
        <v>1837.59</v>
      </c>
      <c r="G51" s="9">
        <f t="shared" si="7"/>
        <v>1886.5933333333332</v>
      </c>
      <c r="H51" s="9">
        <f t="shared" si="7"/>
        <v>1886.5933333333332</v>
      </c>
      <c r="I51" s="9">
        <f t="shared" si="1"/>
        <v>46.245384994973705</v>
      </c>
      <c r="J51" s="10">
        <f t="shared" si="6"/>
        <v>2.4512640948044114E-2</v>
      </c>
      <c r="K51" s="8" t="s">
        <v>20</v>
      </c>
      <c r="L51" s="14" t="s">
        <v>23</v>
      </c>
      <c r="M51" s="9">
        <f t="shared" si="3"/>
        <v>1837.59</v>
      </c>
      <c r="N51" s="11">
        <v>0</v>
      </c>
      <c r="O51" s="9">
        <f t="shared" si="4"/>
        <v>1837.59</v>
      </c>
      <c r="P51" s="9">
        <f t="shared" si="5"/>
        <v>36751.799999999996</v>
      </c>
      <c r="Q51" t="s">
        <v>161</v>
      </c>
      <c r="R51" s="7"/>
    </row>
    <row r="52" spans="1:18" s="6" customFormat="1" ht="27" hidden="1" customHeight="1">
      <c r="A52" s="8">
        <v>47</v>
      </c>
      <c r="B52" s="13" t="s">
        <v>116</v>
      </c>
      <c r="C52" s="12" t="s">
        <v>115</v>
      </c>
      <c r="D52" s="9">
        <v>2359.67</v>
      </c>
      <c r="E52" s="9">
        <v>2405.4899999999998</v>
      </c>
      <c r="F52" s="9">
        <v>2290.94</v>
      </c>
      <c r="G52" s="9">
        <f t="shared" si="7"/>
        <v>2352.0333333333333</v>
      </c>
      <c r="H52" s="9">
        <f t="shared" si="7"/>
        <v>2352.0333333333333</v>
      </c>
      <c r="I52" s="9">
        <f t="shared" si="1"/>
        <v>57.655568970684165</v>
      </c>
      <c r="J52" s="10">
        <f t="shared" si="6"/>
        <v>2.451307477389103E-2</v>
      </c>
      <c r="K52" s="8" t="s">
        <v>20</v>
      </c>
      <c r="L52" s="14" t="s">
        <v>23</v>
      </c>
      <c r="M52" s="9">
        <f t="shared" si="3"/>
        <v>2290.94</v>
      </c>
      <c r="N52" s="11">
        <v>0</v>
      </c>
      <c r="O52" s="9">
        <f t="shared" si="4"/>
        <v>2290.94</v>
      </c>
      <c r="P52" s="9">
        <f t="shared" si="5"/>
        <v>45818.8</v>
      </c>
      <c r="Q52" t="s">
        <v>162</v>
      </c>
      <c r="R52" s="7"/>
    </row>
    <row r="53" spans="1:18" s="6" customFormat="1" ht="27" hidden="1" customHeight="1">
      <c r="A53" s="8">
        <v>48</v>
      </c>
      <c r="B53" s="22" t="s">
        <v>112</v>
      </c>
      <c r="C53" s="12" t="s">
        <v>111</v>
      </c>
      <c r="D53" s="9">
        <v>77118.36</v>
      </c>
      <c r="E53" s="9">
        <v>78615.8</v>
      </c>
      <c r="F53" s="9">
        <v>74872.19</v>
      </c>
      <c r="G53" s="9">
        <f t="shared" si="7"/>
        <v>76868.78333333334</v>
      </c>
      <c r="H53" s="9">
        <f t="shared" si="7"/>
        <v>76868.78333333334</v>
      </c>
      <c r="I53" s="9">
        <f t="shared" si="1"/>
        <v>1884.2426442561305</v>
      </c>
      <c r="J53" s="10">
        <f t="shared" si="6"/>
        <v>2.4512455675086097E-2</v>
      </c>
      <c r="K53" s="8" t="s">
        <v>20</v>
      </c>
      <c r="L53" s="14" t="s">
        <v>25</v>
      </c>
      <c r="M53" s="9">
        <f t="shared" si="3"/>
        <v>74872.19</v>
      </c>
      <c r="N53" s="11">
        <v>0</v>
      </c>
      <c r="O53" s="9">
        <f t="shared" si="4"/>
        <v>74872.19</v>
      </c>
      <c r="P53" s="9">
        <f t="shared" si="5"/>
        <v>149744.38</v>
      </c>
      <c r="Q53" t="s">
        <v>163</v>
      </c>
      <c r="R53" s="7"/>
    </row>
    <row r="54" spans="1:18" s="6" customFormat="1" ht="27" hidden="1" customHeight="1">
      <c r="A54" s="8">
        <v>49</v>
      </c>
      <c r="B54" s="13" t="s">
        <v>106</v>
      </c>
      <c r="C54" s="12" t="s">
        <v>105</v>
      </c>
      <c r="D54" s="9">
        <v>1127.23</v>
      </c>
      <c r="E54" s="9">
        <v>1149.1199999999999</v>
      </c>
      <c r="F54" s="9">
        <v>1094.4000000000001</v>
      </c>
      <c r="G54" s="9">
        <f t="shared" si="7"/>
        <v>1123.5833333333333</v>
      </c>
      <c r="H54" s="9">
        <f t="shared" si="7"/>
        <v>1123.5833333333333</v>
      </c>
      <c r="I54" s="9">
        <f t="shared" si="1"/>
        <v>27.54166359051915</v>
      </c>
      <c r="J54" s="10">
        <f t="shared" si="6"/>
        <v>2.4512346145978626E-2</v>
      </c>
      <c r="K54" s="8" t="s">
        <v>20</v>
      </c>
      <c r="L54" s="14" t="s">
        <v>24</v>
      </c>
      <c r="M54" s="9">
        <f t="shared" si="3"/>
        <v>1094.4000000000001</v>
      </c>
      <c r="N54" s="11">
        <v>0</v>
      </c>
      <c r="O54" s="9">
        <f t="shared" si="4"/>
        <v>1094.4000000000001</v>
      </c>
      <c r="P54" s="9">
        <f t="shared" si="5"/>
        <v>32832</v>
      </c>
      <c r="Q54" t="s">
        <v>127</v>
      </c>
      <c r="R54" s="7"/>
    </row>
    <row r="55" spans="1:18" s="6" customFormat="1" ht="27" hidden="1" customHeight="1">
      <c r="A55" s="8">
        <v>50</v>
      </c>
      <c r="B55" s="13" t="s">
        <v>106</v>
      </c>
      <c r="C55" s="12" t="s">
        <v>105</v>
      </c>
      <c r="D55" s="9">
        <v>2030.39</v>
      </c>
      <c r="E55" s="9">
        <v>2069.81</v>
      </c>
      <c r="F55" s="9">
        <v>1971.25</v>
      </c>
      <c r="G55" s="9">
        <f t="shared" si="7"/>
        <v>2023.8166666666666</v>
      </c>
      <c r="H55" s="9">
        <f t="shared" si="7"/>
        <v>2023.8166666666666</v>
      </c>
      <c r="I55" s="9">
        <f t="shared" si="1"/>
        <v>49.607710422204846</v>
      </c>
      <c r="J55" s="10">
        <f t="shared" si="6"/>
        <v>2.4511958637000147E-2</v>
      </c>
      <c r="K55" s="8" t="s">
        <v>20</v>
      </c>
      <c r="L55" s="14" t="s">
        <v>24</v>
      </c>
      <c r="M55" s="9">
        <f t="shared" si="3"/>
        <v>1971.25</v>
      </c>
      <c r="N55" s="11">
        <v>0</v>
      </c>
      <c r="O55" s="9">
        <f t="shared" si="4"/>
        <v>1971.25</v>
      </c>
      <c r="P55" s="9">
        <f t="shared" si="5"/>
        <v>59137.5</v>
      </c>
      <c r="Q55" s="23" t="s">
        <v>164</v>
      </c>
      <c r="R55" s="7"/>
    </row>
    <row r="56" spans="1:18" s="6" customFormat="1" ht="42" hidden="1" customHeight="1">
      <c r="A56" s="8">
        <v>51</v>
      </c>
      <c r="B56" s="13" t="s">
        <v>100</v>
      </c>
      <c r="C56" s="12" t="s">
        <v>99</v>
      </c>
      <c r="D56" s="9">
        <v>3488.35</v>
      </c>
      <c r="E56" s="9">
        <v>3556.09</v>
      </c>
      <c r="F56" s="9">
        <v>3386.75</v>
      </c>
      <c r="G56" s="9">
        <f t="shared" si="7"/>
        <v>3477.0633333333335</v>
      </c>
      <c r="H56" s="9">
        <f t="shared" si="7"/>
        <v>3477.0633333333335</v>
      </c>
      <c r="I56" s="9">
        <f t="shared" si="1"/>
        <v>85.232332675653922</v>
      </c>
      <c r="J56" s="10">
        <f t="shared" si="6"/>
        <v>2.4512735174698357E-2</v>
      </c>
      <c r="K56" s="8" t="s">
        <v>20</v>
      </c>
      <c r="L56" s="14" t="s">
        <v>32</v>
      </c>
      <c r="M56" s="9">
        <f t="shared" si="3"/>
        <v>3386.75</v>
      </c>
      <c r="N56" s="11">
        <v>0</v>
      </c>
      <c r="O56" s="9">
        <f t="shared" si="4"/>
        <v>3386.75</v>
      </c>
      <c r="P56" s="9">
        <f t="shared" si="5"/>
        <v>50801.25</v>
      </c>
      <c r="Q56" t="s">
        <v>165</v>
      </c>
      <c r="R56" s="7"/>
    </row>
    <row r="57" spans="1:18" s="6" customFormat="1" ht="39" hidden="1" customHeight="1">
      <c r="A57" s="8">
        <v>52</v>
      </c>
      <c r="B57" s="13" t="s">
        <v>100</v>
      </c>
      <c r="C57" s="12" t="s">
        <v>99</v>
      </c>
      <c r="D57" s="9">
        <v>4538.2299999999996</v>
      </c>
      <c r="E57" s="9">
        <v>4626.3500000000004</v>
      </c>
      <c r="F57" s="9">
        <v>4406.05</v>
      </c>
      <c r="G57" s="9">
        <f t="shared" si="7"/>
        <v>4523.543333333334</v>
      </c>
      <c r="H57" s="9">
        <f t="shared" si="7"/>
        <v>4523.543333333334</v>
      </c>
      <c r="I57" s="9">
        <f t="shared" si="1"/>
        <v>110.88190173934312</v>
      </c>
      <c r="J57" s="10">
        <f t="shared" si="6"/>
        <v>2.4512178522148886E-2</v>
      </c>
      <c r="K57" s="8" t="s">
        <v>20</v>
      </c>
      <c r="L57" s="14" t="s">
        <v>24</v>
      </c>
      <c r="M57" s="9">
        <f t="shared" si="3"/>
        <v>4406.05</v>
      </c>
      <c r="N57" s="11">
        <v>0</v>
      </c>
      <c r="O57" s="9">
        <f t="shared" si="4"/>
        <v>4406.05</v>
      </c>
      <c r="P57" s="9">
        <f t="shared" si="5"/>
        <v>132181.5</v>
      </c>
      <c r="Q57" t="s">
        <v>166</v>
      </c>
      <c r="R57" s="7"/>
    </row>
    <row r="58" spans="1:18" s="6" customFormat="1" ht="37.5" hidden="1" customHeight="1">
      <c r="A58" s="8">
        <v>53</v>
      </c>
      <c r="B58" s="13" t="s">
        <v>60</v>
      </c>
      <c r="C58" s="12" t="s">
        <v>39</v>
      </c>
      <c r="D58" s="9">
        <v>2333.83</v>
      </c>
      <c r="E58" s="9">
        <v>2379.14</v>
      </c>
      <c r="F58" s="9">
        <v>2265.85</v>
      </c>
      <c r="G58" s="9">
        <f t="shared" si="7"/>
        <v>2326.2733333333331</v>
      </c>
      <c r="H58" s="9">
        <f t="shared" si="7"/>
        <v>2326.2733333333331</v>
      </c>
      <c r="I58" s="9">
        <f t="shared" si="1"/>
        <v>57.021780341667089</v>
      </c>
      <c r="J58" s="10">
        <f t="shared" si="6"/>
        <v>2.451207238831225E-2</v>
      </c>
      <c r="K58" s="8" t="s">
        <v>20</v>
      </c>
      <c r="L58" s="14" t="s">
        <v>23</v>
      </c>
      <c r="M58" s="9">
        <f t="shared" si="3"/>
        <v>2265.85</v>
      </c>
      <c r="N58" s="11">
        <v>0</v>
      </c>
      <c r="O58" s="9">
        <f t="shared" si="4"/>
        <v>2265.85</v>
      </c>
      <c r="P58" s="9">
        <f t="shared" si="5"/>
        <v>45317</v>
      </c>
      <c r="Q58" t="s">
        <v>167</v>
      </c>
      <c r="R58" s="7"/>
    </row>
    <row r="59" spans="1:18" s="6" customFormat="1" ht="37.5" hidden="1" customHeight="1">
      <c r="A59" s="8">
        <v>54</v>
      </c>
      <c r="B59" s="13" t="s">
        <v>60</v>
      </c>
      <c r="C59" s="12" t="s">
        <v>39</v>
      </c>
      <c r="D59" s="9">
        <v>1815.07</v>
      </c>
      <c r="E59" s="9">
        <v>1850.31</v>
      </c>
      <c r="F59" s="9">
        <v>1762.2</v>
      </c>
      <c r="G59" s="9">
        <f t="shared" si="7"/>
        <v>1809.1933333333334</v>
      </c>
      <c r="H59" s="9">
        <f t="shared" si="7"/>
        <v>1809.1933333333334</v>
      </c>
      <c r="I59" s="9">
        <f t="shared" si="1"/>
        <v>44.347992438591042</v>
      </c>
      <c r="J59" s="10">
        <f t="shared" si="6"/>
        <v>2.4512577855282304E-2</v>
      </c>
      <c r="K59" s="8" t="s">
        <v>20</v>
      </c>
      <c r="L59" s="14" t="s">
        <v>33</v>
      </c>
      <c r="M59" s="9">
        <f t="shared" si="3"/>
        <v>1762.2</v>
      </c>
      <c r="N59" s="11">
        <v>0</v>
      </c>
      <c r="O59" s="9">
        <f t="shared" si="4"/>
        <v>1762.2</v>
      </c>
      <c r="P59" s="9">
        <f t="shared" si="5"/>
        <v>70488</v>
      </c>
      <c r="Q59" t="s">
        <v>168</v>
      </c>
      <c r="R59" s="7"/>
    </row>
    <row r="60" spans="1:18" s="6" customFormat="1" ht="38.25" hidden="1" customHeight="1">
      <c r="A60" s="8">
        <v>55</v>
      </c>
      <c r="B60" s="13" t="s">
        <v>60</v>
      </c>
      <c r="C60" s="12" t="s">
        <v>39</v>
      </c>
      <c r="D60" s="9">
        <v>3631.27</v>
      </c>
      <c r="E60" s="9">
        <v>3701.78</v>
      </c>
      <c r="F60" s="9">
        <v>3525.5</v>
      </c>
      <c r="G60" s="9">
        <f t="shared" si="7"/>
        <v>3619.5166666666664</v>
      </c>
      <c r="H60" s="9">
        <f t="shared" si="7"/>
        <v>3619.5166666666664</v>
      </c>
      <c r="I60" s="9">
        <f t="shared" si="1"/>
        <v>88.725786743952568</v>
      </c>
      <c r="J60" s="10">
        <f t="shared" si="6"/>
        <v>2.4513158776434951E-2</v>
      </c>
      <c r="K60" s="8" t="s">
        <v>20</v>
      </c>
      <c r="L60" s="14" t="s">
        <v>23</v>
      </c>
      <c r="M60" s="9">
        <f t="shared" si="3"/>
        <v>3525.5</v>
      </c>
      <c r="N60" s="11">
        <v>0</v>
      </c>
      <c r="O60" s="9">
        <f t="shared" si="4"/>
        <v>3525.5</v>
      </c>
      <c r="P60" s="9">
        <f t="shared" si="5"/>
        <v>70510</v>
      </c>
      <c r="Q60" t="s">
        <v>169</v>
      </c>
      <c r="R60" s="7"/>
    </row>
    <row r="61" spans="1:18" s="6" customFormat="1" ht="39" hidden="1" customHeight="1">
      <c r="A61" s="8">
        <v>56</v>
      </c>
      <c r="B61" s="13" t="s">
        <v>60</v>
      </c>
      <c r="C61" s="12" t="s">
        <v>39</v>
      </c>
      <c r="D61" s="9">
        <v>12967.67</v>
      </c>
      <c r="E61" s="9">
        <v>13219.47</v>
      </c>
      <c r="F61" s="9">
        <v>12589.97</v>
      </c>
      <c r="G61" s="9">
        <f t="shared" si="7"/>
        <v>12925.703333333333</v>
      </c>
      <c r="H61" s="9">
        <f t="shared" si="7"/>
        <v>12925.703333333333</v>
      </c>
      <c r="I61" s="9">
        <f t="shared" si="1"/>
        <v>316.84138513352917</v>
      </c>
      <c r="J61" s="10">
        <f t="shared" si="6"/>
        <v>2.4512506357502857E-2</v>
      </c>
      <c r="K61" s="8" t="s">
        <v>20</v>
      </c>
      <c r="L61" s="14" t="s">
        <v>27</v>
      </c>
      <c r="M61" s="9">
        <f t="shared" si="3"/>
        <v>12589.97</v>
      </c>
      <c r="N61" s="11">
        <v>0</v>
      </c>
      <c r="O61" s="9">
        <f t="shared" si="4"/>
        <v>12589.97</v>
      </c>
      <c r="P61" s="9">
        <f t="shared" si="5"/>
        <v>125899.7</v>
      </c>
      <c r="Q61" t="s">
        <v>170</v>
      </c>
      <c r="R61" s="7"/>
    </row>
    <row r="62" spans="1:18" s="6" customFormat="1" ht="39" hidden="1" customHeight="1">
      <c r="A62" s="8">
        <v>57</v>
      </c>
      <c r="B62" s="13" t="s">
        <v>60</v>
      </c>
      <c r="C62" s="12" t="s">
        <v>39</v>
      </c>
      <c r="D62" s="9">
        <v>12967.67</v>
      </c>
      <c r="E62" s="9">
        <v>13219.47</v>
      </c>
      <c r="F62" s="9">
        <v>12589.97</v>
      </c>
      <c r="G62" s="9">
        <f t="shared" si="7"/>
        <v>12925.703333333333</v>
      </c>
      <c r="H62" s="9">
        <f t="shared" si="7"/>
        <v>12925.703333333333</v>
      </c>
      <c r="I62" s="9">
        <f t="shared" si="1"/>
        <v>316.84138513352917</v>
      </c>
      <c r="J62" s="10">
        <f t="shared" si="6"/>
        <v>2.4512506357502857E-2</v>
      </c>
      <c r="K62" s="8" t="s">
        <v>20</v>
      </c>
      <c r="L62" s="14" t="s">
        <v>29</v>
      </c>
      <c r="M62" s="9">
        <f t="shared" si="3"/>
        <v>12589.97</v>
      </c>
      <c r="N62" s="11">
        <v>0</v>
      </c>
      <c r="O62" s="9">
        <f t="shared" si="4"/>
        <v>12589.97</v>
      </c>
      <c r="P62" s="9">
        <f t="shared" si="5"/>
        <v>37769.909999999996</v>
      </c>
      <c r="Q62" t="s">
        <v>171</v>
      </c>
      <c r="R62" s="7"/>
    </row>
    <row r="63" spans="1:18" s="6" customFormat="1" ht="27" hidden="1" customHeight="1">
      <c r="A63" s="8">
        <v>58</v>
      </c>
      <c r="B63" s="13" t="s">
        <v>68</v>
      </c>
      <c r="C63" s="12" t="s">
        <v>67</v>
      </c>
      <c r="D63" s="9">
        <v>35012.93</v>
      </c>
      <c r="E63" s="9">
        <v>35692.800000000003</v>
      </c>
      <c r="F63" s="9">
        <v>33993.14</v>
      </c>
      <c r="G63" s="9">
        <f t="shared" si="7"/>
        <v>34899.623333333337</v>
      </c>
      <c r="H63" s="9">
        <f t="shared" si="7"/>
        <v>34899.623333333337</v>
      </c>
      <c r="I63" s="9">
        <f t="shared" si="1"/>
        <v>855.47637573070142</v>
      </c>
      <c r="J63" s="10">
        <f t="shared" si="6"/>
        <v>2.4512481626517115E-2</v>
      </c>
      <c r="K63" s="8" t="s">
        <v>20</v>
      </c>
      <c r="L63" s="14" t="s">
        <v>23</v>
      </c>
      <c r="M63" s="9">
        <f t="shared" si="3"/>
        <v>33993.14</v>
      </c>
      <c r="N63" s="11">
        <v>0</v>
      </c>
      <c r="O63" s="9">
        <f t="shared" si="4"/>
        <v>33993.14</v>
      </c>
      <c r="P63" s="9">
        <f t="shared" si="5"/>
        <v>679862.8</v>
      </c>
      <c r="Q63" t="s">
        <v>172</v>
      </c>
      <c r="R63" s="7"/>
    </row>
    <row r="64" spans="1:18" s="6" customFormat="1" ht="27" hidden="1" customHeight="1">
      <c r="A64" s="8">
        <v>59</v>
      </c>
      <c r="B64" s="13" t="s">
        <v>68</v>
      </c>
      <c r="C64" s="12" t="s">
        <v>67</v>
      </c>
      <c r="D64" s="9">
        <v>58354.52</v>
      </c>
      <c r="E64" s="9">
        <v>59487.61</v>
      </c>
      <c r="F64" s="9">
        <v>56654.87</v>
      </c>
      <c r="G64" s="9">
        <f t="shared" si="7"/>
        <v>58165.666666666664</v>
      </c>
      <c r="H64" s="9">
        <f t="shared" si="7"/>
        <v>58165.666666666664</v>
      </c>
      <c r="I64" s="9">
        <f t="shared" si="1"/>
        <v>1425.7815972417827</v>
      </c>
      <c r="J64" s="10">
        <f t="shared" si="6"/>
        <v>2.4512425954173127E-2</v>
      </c>
      <c r="K64" s="8" t="s">
        <v>20</v>
      </c>
      <c r="L64" s="14" t="s">
        <v>27</v>
      </c>
      <c r="M64" s="9">
        <f t="shared" si="3"/>
        <v>56654.87</v>
      </c>
      <c r="N64" s="11">
        <v>0</v>
      </c>
      <c r="O64" s="9">
        <f t="shared" si="4"/>
        <v>56654.87</v>
      </c>
      <c r="P64" s="9">
        <f t="shared" si="5"/>
        <v>566548.70000000007</v>
      </c>
      <c r="Q64" t="s">
        <v>173</v>
      </c>
      <c r="R64" s="7"/>
    </row>
    <row r="65" spans="1:18" s="6" customFormat="1" ht="27" hidden="1" customHeight="1">
      <c r="A65" s="8">
        <v>60</v>
      </c>
      <c r="B65" s="13" t="s">
        <v>68</v>
      </c>
      <c r="C65" s="12" t="s">
        <v>67</v>
      </c>
      <c r="D65" s="9">
        <v>46684.29</v>
      </c>
      <c r="E65" s="9">
        <v>47590.78</v>
      </c>
      <c r="F65" s="9">
        <v>45324.55</v>
      </c>
      <c r="G65" s="9">
        <f t="shared" si="7"/>
        <v>46533.206666666665</v>
      </c>
      <c r="H65" s="9">
        <f t="shared" si="7"/>
        <v>46533.206666666665</v>
      </c>
      <c r="I65" s="9">
        <f t="shared" si="1"/>
        <v>1140.644218603386</v>
      </c>
      <c r="J65" s="10">
        <f t="shared" si="6"/>
        <v>2.4512478299082461E-2</v>
      </c>
      <c r="K65" s="8" t="s">
        <v>20</v>
      </c>
      <c r="L65" s="14" t="s">
        <v>27</v>
      </c>
      <c r="M65" s="9">
        <f t="shared" si="3"/>
        <v>45324.55</v>
      </c>
      <c r="N65" s="11">
        <v>0</v>
      </c>
      <c r="O65" s="9">
        <f t="shared" si="4"/>
        <v>45324.55</v>
      </c>
      <c r="P65" s="9">
        <f t="shared" si="5"/>
        <v>453245.5</v>
      </c>
      <c r="Q65" s="23" t="s">
        <v>174</v>
      </c>
      <c r="R65" s="7"/>
    </row>
    <row r="66" spans="1:18" s="6" customFormat="1" ht="27" hidden="1" customHeight="1">
      <c r="A66" s="8">
        <v>61</v>
      </c>
      <c r="B66" s="22" t="s">
        <v>88</v>
      </c>
      <c r="C66" s="12" t="s">
        <v>87</v>
      </c>
      <c r="D66" s="9">
        <v>3890.07</v>
      </c>
      <c r="E66" s="9">
        <v>3965.61</v>
      </c>
      <c r="F66" s="9">
        <v>3776.77</v>
      </c>
      <c r="G66" s="9">
        <f t="shared" si="7"/>
        <v>3877.4833333333336</v>
      </c>
      <c r="H66" s="9">
        <f t="shared" si="7"/>
        <v>3877.4833333333336</v>
      </c>
      <c r="I66" s="9">
        <f t="shared" si="1"/>
        <v>95.047117438317656</v>
      </c>
      <c r="J66" s="10">
        <f t="shared" si="6"/>
        <v>2.4512579234379082E-2</v>
      </c>
      <c r="K66" s="8" t="s">
        <v>20</v>
      </c>
      <c r="L66" s="14" t="s">
        <v>27</v>
      </c>
      <c r="M66" s="9">
        <f t="shared" si="3"/>
        <v>3776.77</v>
      </c>
      <c r="N66" s="11">
        <v>0</v>
      </c>
      <c r="O66" s="9">
        <f t="shared" si="4"/>
        <v>3776.77</v>
      </c>
      <c r="P66" s="9">
        <f t="shared" si="5"/>
        <v>37767.699999999997</v>
      </c>
      <c r="Q66" t="s">
        <v>175</v>
      </c>
      <c r="R66" s="7"/>
    </row>
    <row r="67" spans="1:18" s="6" customFormat="1" ht="27" hidden="1" customHeight="1">
      <c r="A67" s="8">
        <v>62</v>
      </c>
      <c r="B67" s="22" t="s">
        <v>88</v>
      </c>
      <c r="C67" s="12" t="s">
        <v>87</v>
      </c>
      <c r="D67" s="9">
        <v>3890.07</v>
      </c>
      <c r="E67" s="9">
        <v>3965.61</v>
      </c>
      <c r="F67" s="9">
        <v>3776.77</v>
      </c>
      <c r="G67" s="9">
        <f t="shared" si="7"/>
        <v>3877.4833333333336</v>
      </c>
      <c r="H67" s="9">
        <f t="shared" si="7"/>
        <v>3877.4833333333336</v>
      </c>
      <c r="I67" s="9">
        <f t="shared" si="1"/>
        <v>95.047117438317656</v>
      </c>
      <c r="J67" s="10">
        <f t="shared" si="6"/>
        <v>2.4512579234379082E-2</v>
      </c>
      <c r="K67" s="8" t="s">
        <v>20</v>
      </c>
      <c r="L67" s="14" t="s">
        <v>23</v>
      </c>
      <c r="M67" s="9">
        <f t="shared" si="3"/>
        <v>3776.77</v>
      </c>
      <c r="N67" s="11">
        <v>0</v>
      </c>
      <c r="O67" s="9">
        <f t="shared" si="4"/>
        <v>3776.77</v>
      </c>
      <c r="P67" s="9">
        <f t="shared" si="5"/>
        <v>75535.399999999994</v>
      </c>
      <c r="Q67" t="s">
        <v>176</v>
      </c>
      <c r="R67" s="7"/>
    </row>
    <row r="68" spans="1:18" s="6" customFormat="1" ht="27" hidden="1" customHeight="1">
      <c r="A68" s="8">
        <v>63</v>
      </c>
      <c r="B68" s="22" t="s">
        <v>88</v>
      </c>
      <c r="C68" s="12" t="s">
        <v>87</v>
      </c>
      <c r="D68" s="9">
        <v>3760.67</v>
      </c>
      <c r="E68" s="9">
        <v>3833.7</v>
      </c>
      <c r="F68" s="9">
        <v>3651.14</v>
      </c>
      <c r="G68" s="9">
        <f t="shared" si="7"/>
        <v>3748.5033333333336</v>
      </c>
      <c r="H68" s="9">
        <f t="shared" si="7"/>
        <v>3748.5033333333336</v>
      </c>
      <c r="I68" s="9">
        <f t="shared" si="1"/>
        <v>91.88612100493377</v>
      </c>
      <c r="J68" s="10">
        <f t="shared" si="6"/>
        <v>2.4512748911770233E-2</v>
      </c>
      <c r="K68" s="8" t="s">
        <v>20</v>
      </c>
      <c r="L68" s="14" t="s">
        <v>34</v>
      </c>
      <c r="M68" s="9">
        <f t="shared" si="3"/>
        <v>3651.14</v>
      </c>
      <c r="N68" s="11">
        <v>0</v>
      </c>
      <c r="O68" s="9">
        <f t="shared" si="4"/>
        <v>3651.14</v>
      </c>
      <c r="P68" s="9">
        <f t="shared" si="5"/>
        <v>292091.2</v>
      </c>
      <c r="Q68" t="s">
        <v>177</v>
      </c>
      <c r="R68" s="7"/>
    </row>
    <row r="69" spans="1:18" s="6" customFormat="1" ht="27" hidden="1" customHeight="1">
      <c r="A69" s="8">
        <v>64</v>
      </c>
      <c r="B69" s="22" t="s">
        <v>88</v>
      </c>
      <c r="C69" s="12" t="s">
        <v>87</v>
      </c>
      <c r="D69" s="9">
        <v>3760.67</v>
      </c>
      <c r="E69" s="9">
        <v>3833.7</v>
      </c>
      <c r="F69" s="9">
        <v>3651.14</v>
      </c>
      <c r="G69" s="9">
        <f t="shared" si="7"/>
        <v>3748.5033333333336</v>
      </c>
      <c r="H69" s="9">
        <f t="shared" si="7"/>
        <v>3748.5033333333336</v>
      </c>
      <c r="I69" s="9">
        <f t="shared" si="1"/>
        <v>91.88612100493377</v>
      </c>
      <c r="J69" s="10">
        <f t="shared" si="6"/>
        <v>2.4512748911770233E-2</v>
      </c>
      <c r="K69" s="8" t="s">
        <v>20</v>
      </c>
      <c r="L69" s="14" t="s">
        <v>23</v>
      </c>
      <c r="M69" s="9">
        <f t="shared" si="3"/>
        <v>3651.14</v>
      </c>
      <c r="N69" s="11">
        <v>0</v>
      </c>
      <c r="O69" s="9">
        <f t="shared" si="4"/>
        <v>3651.14</v>
      </c>
      <c r="P69" s="9">
        <f t="shared" si="5"/>
        <v>73022.8</v>
      </c>
      <c r="Q69" t="s">
        <v>178</v>
      </c>
      <c r="R69" s="7"/>
    </row>
    <row r="70" spans="1:18" s="6" customFormat="1" ht="27" hidden="1" customHeight="1">
      <c r="A70" s="8">
        <v>65</v>
      </c>
      <c r="B70" s="22" t="s">
        <v>88</v>
      </c>
      <c r="C70" s="12" t="s">
        <v>87</v>
      </c>
      <c r="D70" s="9">
        <v>4668.76</v>
      </c>
      <c r="E70" s="9">
        <v>4759.42</v>
      </c>
      <c r="F70" s="9">
        <v>4532.78</v>
      </c>
      <c r="G70" s="9">
        <f t="shared" si="7"/>
        <v>4653.6533333333327</v>
      </c>
      <c r="H70" s="9">
        <f t="shared" si="7"/>
        <v>4653.6533333333327</v>
      </c>
      <c r="I70" s="9">
        <f t="shared" si="1"/>
        <v>114.07270021058227</v>
      </c>
      <c r="J70" s="10">
        <f t="shared" si="6"/>
        <v>2.4512504915976181E-2</v>
      </c>
      <c r="K70" s="8" t="s">
        <v>20</v>
      </c>
      <c r="L70" s="14" t="s">
        <v>23</v>
      </c>
      <c r="M70" s="9">
        <f t="shared" si="3"/>
        <v>4532.78</v>
      </c>
      <c r="N70" s="11">
        <v>0</v>
      </c>
      <c r="O70" s="9">
        <f t="shared" si="4"/>
        <v>4532.78</v>
      </c>
      <c r="P70" s="9">
        <f t="shared" si="5"/>
        <v>90655.599999999991</v>
      </c>
      <c r="Q70" t="s">
        <v>134</v>
      </c>
      <c r="R70" s="7"/>
    </row>
    <row r="71" spans="1:18" s="6" customFormat="1" ht="27" hidden="1" customHeight="1">
      <c r="A71" s="8">
        <v>66</v>
      </c>
      <c r="B71" s="22" t="s">
        <v>88</v>
      </c>
      <c r="C71" s="12" t="s">
        <v>87</v>
      </c>
      <c r="D71" s="9">
        <v>4798.17</v>
      </c>
      <c r="E71" s="9">
        <v>4891.34</v>
      </c>
      <c r="F71" s="9">
        <v>4658.42</v>
      </c>
      <c r="G71" s="9">
        <f t="shared" si="7"/>
        <v>4782.6433333333334</v>
      </c>
      <c r="H71" s="9">
        <f t="shared" si="7"/>
        <v>4782.6433333333334</v>
      </c>
      <c r="I71" s="9">
        <f t="shared" si="1"/>
        <v>117.23369666326036</v>
      </c>
      <c r="J71" s="10">
        <f t="shared" si="6"/>
        <v>2.4512322682768949E-2</v>
      </c>
      <c r="K71" s="8" t="s">
        <v>20</v>
      </c>
      <c r="L71" s="14" t="s">
        <v>23</v>
      </c>
      <c r="M71" s="9">
        <f t="shared" si="3"/>
        <v>4658.42</v>
      </c>
      <c r="N71" s="11">
        <v>0</v>
      </c>
      <c r="O71" s="9">
        <f t="shared" si="4"/>
        <v>4658.42</v>
      </c>
      <c r="P71" s="9">
        <f t="shared" si="5"/>
        <v>93168.4</v>
      </c>
      <c r="Q71" t="s">
        <v>135</v>
      </c>
      <c r="R71" s="7"/>
    </row>
    <row r="72" spans="1:18" s="6" customFormat="1" ht="38.25" hidden="1" customHeight="1">
      <c r="A72" s="8">
        <v>67</v>
      </c>
      <c r="B72" s="13" t="s">
        <v>104</v>
      </c>
      <c r="C72" s="12" t="s">
        <v>103</v>
      </c>
      <c r="D72" s="9">
        <v>1621.52</v>
      </c>
      <c r="E72" s="9">
        <v>1653</v>
      </c>
      <c r="F72" s="9">
        <v>1574.29</v>
      </c>
      <c r="G72" s="9">
        <f t="shared" si="7"/>
        <v>1616.2699999999998</v>
      </c>
      <c r="H72" s="9">
        <f t="shared" si="7"/>
        <v>1616.2699999999998</v>
      </c>
      <c r="I72" s="9">
        <f t="shared" ref="I72:I135" si="8">STDEVA(D72:F72)</f>
        <v>39.616762866241373</v>
      </c>
      <c r="J72" s="10">
        <f t="shared" si="6"/>
        <v>2.4511228239243059E-2</v>
      </c>
      <c r="K72" s="8" t="s">
        <v>20</v>
      </c>
      <c r="L72" s="14" t="s">
        <v>23</v>
      </c>
      <c r="M72" s="9">
        <f t="shared" ref="M72:M135" si="9">MIN(D72:F72)</f>
        <v>1574.29</v>
      </c>
      <c r="N72" s="11">
        <v>0</v>
      </c>
      <c r="O72" s="9">
        <f t="shared" ref="O72:O135" si="10">ROUND(M72+(M72*N72/100),2)</f>
        <v>1574.29</v>
      </c>
      <c r="P72" s="9">
        <f t="shared" ref="P72:P135" si="11">O72*L72</f>
        <v>31485.8</v>
      </c>
      <c r="Q72" t="s">
        <v>179</v>
      </c>
      <c r="R72" s="7"/>
    </row>
    <row r="73" spans="1:18" s="6" customFormat="1" ht="40.5" hidden="1" customHeight="1">
      <c r="A73" s="8">
        <v>68</v>
      </c>
      <c r="B73" s="13" t="s">
        <v>104</v>
      </c>
      <c r="C73" s="12" t="s">
        <v>103</v>
      </c>
      <c r="D73" s="9">
        <v>5316.92</v>
      </c>
      <c r="E73" s="9">
        <v>5420.16</v>
      </c>
      <c r="F73" s="9">
        <v>5162.0600000000004</v>
      </c>
      <c r="G73" s="9">
        <f t="shared" si="7"/>
        <v>5299.7133333333331</v>
      </c>
      <c r="H73" s="9">
        <f t="shared" si="7"/>
        <v>5299.7133333333331</v>
      </c>
      <c r="I73" s="9">
        <f t="shared" si="8"/>
        <v>129.90748451622511</v>
      </c>
      <c r="J73" s="10">
        <f t="shared" si="6"/>
        <v>2.4512171950726601E-2</v>
      </c>
      <c r="K73" s="8" t="s">
        <v>20</v>
      </c>
      <c r="L73" s="14" t="s">
        <v>27</v>
      </c>
      <c r="M73" s="9">
        <f t="shared" si="9"/>
        <v>5162.0600000000004</v>
      </c>
      <c r="N73" s="11">
        <v>0</v>
      </c>
      <c r="O73" s="9">
        <f t="shared" si="10"/>
        <v>5162.0600000000004</v>
      </c>
      <c r="P73" s="9">
        <f t="shared" si="11"/>
        <v>51620.600000000006</v>
      </c>
      <c r="Q73" t="s">
        <v>180</v>
      </c>
      <c r="R73" s="7"/>
    </row>
    <row r="74" spans="1:18" s="6" customFormat="1" ht="39" hidden="1" customHeight="1">
      <c r="A74" s="8">
        <v>69</v>
      </c>
      <c r="B74" s="13" t="s">
        <v>78</v>
      </c>
      <c r="C74" s="12" t="s">
        <v>77</v>
      </c>
      <c r="D74" s="9">
        <v>23341.58</v>
      </c>
      <c r="E74" s="9">
        <v>23794.82</v>
      </c>
      <c r="F74" s="9">
        <v>22661.73</v>
      </c>
      <c r="G74" s="9">
        <f t="shared" si="7"/>
        <v>23266.043333333335</v>
      </c>
      <c r="H74" s="9">
        <f t="shared" si="7"/>
        <v>23266.043333333335</v>
      </c>
      <c r="I74" s="9">
        <f t="shared" si="8"/>
        <v>570.30919511553873</v>
      </c>
      <c r="J74" s="10">
        <f t="shared" ref="J74:J137" si="12">STDEVA(D74:F74)/(SUM(D74:F74)/COUNTIF(D74:F74,"&gt;0"))</f>
        <v>2.4512513234188595E-2</v>
      </c>
      <c r="K74" s="8" t="s">
        <v>20</v>
      </c>
      <c r="L74" s="14" t="s">
        <v>23</v>
      </c>
      <c r="M74" s="9">
        <f t="shared" si="9"/>
        <v>22661.73</v>
      </c>
      <c r="N74" s="11">
        <v>0</v>
      </c>
      <c r="O74" s="9">
        <f t="shared" si="10"/>
        <v>22661.73</v>
      </c>
      <c r="P74" s="9">
        <f t="shared" si="11"/>
        <v>453234.6</v>
      </c>
      <c r="Q74" t="s">
        <v>181</v>
      </c>
      <c r="R74" s="7"/>
    </row>
    <row r="75" spans="1:18" s="6" customFormat="1" ht="43.5" hidden="1" customHeight="1">
      <c r="A75" s="8">
        <v>70</v>
      </c>
      <c r="B75" s="13" t="s">
        <v>78</v>
      </c>
      <c r="C75" s="12" t="s">
        <v>77</v>
      </c>
      <c r="D75" s="9">
        <v>25935.34</v>
      </c>
      <c r="E75" s="9">
        <v>26438.94</v>
      </c>
      <c r="F75" s="9">
        <v>25179.94</v>
      </c>
      <c r="G75" s="9">
        <f t="shared" si="7"/>
        <v>25851.406666666666</v>
      </c>
      <c r="H75" s="9">
        <f t="shared" si="7"/>
        <v>25851.406666666666</v>
      </c>
      <c r="I75" s="9">
        <f t="shared" si="8"/>
        <v>633.68277026705834</v>
      </c>
      <c r="J75" s="10">
        <f t="shared" si="12"/>
        <v>2.4512506357502857E-2</v>
      </c>
      <c r="K75" s="8" t="s">
        <v>20</v>
      </c>
      <c r="L75" s="14" t="s">
        <v>23</v>
      </c>
      <c r="M75" s="9">
        <f t="shared" si="9"/>
        <v>25179.94</v>
      </c>
      <c r="N75" s="11">
        <v>0</v>
      </c>
      <c r="O75" s="9">
        <f t="shared" si="10"/>
        <v>25179.94</v>
      </c>
      <c r="P75" s="9">
        <f t="shared" si="11"/>
        <v>503598.8</v>
      </c>
      <c r="Q75" s="23" t="s">
        <v>182</v>
      </c>
      <c r="R75" s="7"/>
    </row>
    <row r="76" spans="1:18" s="6" customFormat="1" ht="43.5" hidden="1" customHeight="1">
      <c r="A76" s="8">
        <v>71</v>
      </c>
      <c r="B76" s="13" t="s">
        <v>78</v>
      </c>
      <c r="C76" s="12" t="s">
        <v>77</v>
      </c>
      <c r="D76" s="9">
        <v>46684.29</v>
      </c>
      <c r="E76" s="9">
        <v>47590.78</v>
      </c>
      <c r="F76" s="9">
        <v>45324.55</v>
      </c>
      <c r="G76" s="9">
        <f t="shared" si="7"/>
        <v>46533.206666666665</v>
      </c>
      <c r="H76" s="9">
        <f t="shared" si="7"/>
        <v>46533.206666666665</v>
      </c>
      <c r="I76" s="9">
        <f t="shared" si="8"/>
        <v>1140.644218603386</v>
      </c>
      <c r="J76" s="10">
        <f t="shared" si="12"/>
        <v>2.4512478299082461E-2</v>
      </c>
      <c r="K76" s="8" t="s">
        <v>20</v>
      </c>
      <c r="L76" s="14" t="s">
        <v>27</v>
      </c>
      <c r="M76" s="9">
        <f t="shared" si="9"/>
        <v>45324.55</v>
      </c>
      <c r="N76" s="11">
        <v>0</v>
      </c>
      <c r="O76" s="9">
        <f t="shared" si="10"/>
        <v>45324.55</v>
      </c>
      <c r="P76" s="9">
        <f t="shared" si="11"/>
        <v>453245.5</v>
      </c>
      <c r="Q76" t="s">
        <v>183</v>
      </c>
      <c r="R76" s="7"/>
    </row>
    <row r="77" spans="1:18" s="6" customFormat="1" ht="27" hidden="1" customHeight="1">
      <c r="A77" s="8">
        <v>72</v>
      </c>
      <c r="B77" s="13" t="s">
        <v>92</v>
      </c>
      <c r="C77" s="12" t="s">
        <v>91</v>
      </c>
      <c r="D77" s="9">
        <v>713.43</v>
      </c>
      <c r="E77" s="9">
        <v>727.28</v>
      </c>
      <c r="F77" s="9">
        <v>692.65</v>
      </c>
      <c r="G77" s="9">
        <f t="shared" si="7"/>
        <v>711.12</v>
      </c>
      <c r="H77" s="9">
        <f t="shared" si="7"/>
        <v>711.12</v>
      </c>
      <c r="I77" s="9">
        <f t="shared" si="8"/>
        <v>17.430183590542008</v>
      </c>
      <c r="J77" s="10">
        <f t="shared" si="12"/>
        <v>2.4510889288083596E-2</v>
      </c>
      <c r="K77" s="8" t="s">
        <v>20</v>
      </c>
      <c r="L77" s="14" t="s">
        <v>27</v>
      </c>
      <c r="M77" s="9">
        <f t="shared" si="9"/>
        <v>692.65</v>
      </c>
      <c r="N77" s="11">
        <v>0</v>
      </c>
      <c r="O77" s="9">
        <f t="shared" si="10"/>
        <v>692.65</v>
      </c>
      <c r="P77" s="9">
        <f t="shared" si="11"/>
        <v>6926.5</v>
      </c>
      <c r="Q77" t="s">
        <v>184</v>
      </c>
      <c r="R77" s="7"/>
    </row>
    <row r="78" spans="1:18" s="6" customFormat="1" ht="27" hidden="1" customHeight="1">
      <c r="A78" s="8">
        <v>73</v>
      </c>
      <c r="B78" s="13" t="s">
        <v>90</v>
      </c>
      <c r="C78" s="12" t="s">
        <v>89</v>
      </c>
      <c r="D78" s="9">
        <v>5056.99</v>
      </c>
      <c r="E78" s="9">
        <v>5155.1899999999996</v>
      </c>
      <c r="F78" s="9">
        <v>4909.7</v>
      </c>
      <c r="G78" s="9">
        <f t="shared" si="7"/>
        <v>5040.626666666667</v>
      </c>
      <c r="H78" s="9">
        <f t="shared" si="7"/>
        <v>5040.626666666667</v>
      </c>
      <c r="I78" s="9">
        <f t="shared" si="8"/>
        <v>123.5603254824675</v>
      </c>
      <c r="J78" s="10">
        <f t="shared" si="12"/>
        <v>2.4512889696744221E-2</v>
      </c>
      <c r="K78" s="8" t="s">
        <v>20</v>
      </c>
      <c r="L78" s="14" t="s">
        <v>30</v>
      </c>
      <c r="M78" s="9">
        <f t="shared" si="9"/>
        <v>4909.7</v>
      </c>
      <c r="N78" s="11">
        <v>0</v>
      </c>
      <c r="O78" s="9">
        <f t="shared" si="10"/>
        <v>4909.7</v>
      </c>
      <c r="P78" s="9">
        <f t="shared" si="11"/>
        <v>245485</v>
      </c>
      <c r="Q78" t="s">
        <v>185</v>
      </c>
      <c r="R78" s="7"/>
    </row>
    <row r="79" spans="1:18" s="6" customFormat="1" ht="38.25" hidden="1" customHeight="1">
      <c r="A79" s="8">
        <v>74</v>
      </c>
      <c r="B79" s="13" t="s">
        <v>80</v>
      </c>
      <c r="C79" s="12" t="s">
        <v>79</v>
      </c>
      <c r="D79" s="9">
        <v>2464.36</v>
      </c>
      <c r="E79" s="9">
        <v>2512.21</v>
      </c>
      <c r="F79" s="9">
        <v>2392.58</v>
      </c>
      <c r="G79" s="9">
        <f t="shared" si="7"/>
        <v>2456.3833333333332</v>
      </c>
      <c r="H79" s="9">
        <f t="shared" si="7"/>
        <v>2456.3833333333332</v>
      </c>
      <c r="I79" s="9">
        <f t="shared" si="8"/>
        <v>60.212578696924624</v>
      </c>
      <c r="J79" s="10">
        <f t="shared" si="12"/>
        <v>2.451269632057617E-2</v>
      </c>
      <c r="K79" s="8" t="s">
        <v>20</v>
      </c>
      <c r="L79" s="14" t="s">
        <v>31</v>
      </c>
      <c r="M79" s="9">
        <f t="shared" si="9"/>
        <v>2392.58</v>
      </c>
      <c r="N79" s="11">
        <v>0</v>
      </c>
      <c r="O79" s="9">
        <f t="shared" si="10"/>
        <v>2392.58</v>
      </c>
      <c r="P79" s="9">
        <f t="shared" si="11"/>
        <v>11962.9</v>
      </c>
      <c r="Q79" t="s">
        <v>186</v>
      </c>
      <c r="R79" s="7"/>
    </row>
    <row r="80" spans="1:18" s="6" customFormat="1" ht="27" hidden="1" customHeight="1">
      <c r="A80" s="8">
        <v>75</v>
      </c>
      <c r="B80" s="13" t="s">
        <v>52</v>
      </c>
      <c r="C80" s="12" t="s">
        <v>51</v>
      </c>
      <c r="D80" s="9">
        <v>4668.76</v>
      </c>
      <c r="E80" s="9">
        <v>4759.42</v>
      </c>
      <c r="F80" s="9">
        <v>4532.78</v>
      </c>
      <c r="G80" s="9">
        <f t="shared" si="7"/>
        <v>4653.6533333333327</v>
      </c>
      <c r="H80" s="9">
        <f t="shared" si="7"/>
        <v>4653.6533333333327</v>
      </c>
      <c r="I80" s="9">
        <f t="shared" si="8"/>
        <v>114.07270021058227</v>
      </c>
      <c r="J80" s="10">
        <f t="shared" si="12"/>
        <v>2.4512504915976181E-2</v>
      </c>
      <c r="K80" s="8" t="s">
        <v>20</v>
      </c>
      <c r="L80" s="14" t="s">
        <v>27</v>
      </c>
      <c r="M80" s="9">
        <f t="shared" si="9"/>
        <v>4532.78</v>
      </c>
      <c r="N80" s="11">
        <v>0</v>
      </c>
      <c r="O80" s="9">
        <f t="shared" si="10"/>
        <v>4532.78</v>
      </c>
      <c r="P80" s="9">
        <f t="shared" si="11"/>
        <v>45327.799999999996</v>
      </c>
      <c r="Q80" t="s">
        <v>187</v>
      </c>
      <c r="R80" s="7"/>
    </row>
    <row r="81" spans="1:18" s="6" customFormat="1" ht="27" hidden="1" customHeight="1">
      <c r="A81" s="8">
        <v>76</v>
      </c>
      <c r="B81" s="13" t="s">
        <v>49</v>
      </c>
      <c r="C81" s="12" t="s">
        <v>50</v>
      </c>
      <c r="D81" s="9">
        <v>25935.34</v>
      </c>
      <c r="E81" s="9">
        <v>26438.94</v>
      </c>
      <c r="F81" s="9">
        <v>25179.94</v>
      </c>
      <c r="G81" s="9">
        <f t="shared" si="7"/>
        <v>25851.406666666666</v>
      </c>
      <c r="H81" s="9">
        <f t="shared" si="7"/>
        <v>25851.406666666666</v>
      </c>
      <c r="I81" s="9">
        <f t="shared" si="8"/>
        <v>633.68277026705834</v>
      </c>
      <c r="J81" s="10">
        <f t="shared" si="12"/>
        <v>2.4512506357502857E-2</v>
      </c>
      <c r="K81" s="8" t="s">
        <v>20</v>
      </c>
      <c r="L81" s="14" t="s">
        <v>25</v>
      </c>
      <c r="M81" s="9">
        <f t="shared" si="9"/>
        <v>25179.94</v>
      </c>
      <c r="N81" s="11">
        <v>0</v>
      </c>
      <c r="O81" s="9">
        <f t="shared" si="10"/>
        <v>25179.94</v>
      </c>
      <c r="P81" s="9">
        <f t="shared" si="11"/>
        <v>50359.88</v>
      </c>
      <c r="Q81" t="s">
        <v>188</v>
      </c>
      <c r="R81" s="7"/>
    </row>
    <row r="82" spans="1:18" s="6" customFormat="1" ht="43.5" hidden="1" customHeight="1">
      <c r="A82" s="8">
        <v>77</v>
      </c>
      <c r="B82" s="13" t="s">
        <v>78</v>
      </c>
      <c r="C82" s="12" t="s">
        <v>77</v>
      </c>
      <c r="D82" s="9">
        <v>32419.18</v>
      </c>
      <c r="E82" s="9">
        <v>33048.68</v>
      </c>
      <c r="F82" s="9">
        <v>31474.93</v>
      </c>
      <c r="G82" s="9">
        <f t="shared" si="7"/>
        <v>32314.263333333336</v>
      </c>
      <c r="H82" s="9">
        <f t="shared" si="7"/>
        <v>32314.263333333336</v>
      </c>
      <c r="I82" s="9">
        <f t="shared" si="8"/>
        <v>792.10346283382285</v>
      </c>
      <c r="J82" s="10">
        <f t="shared" si="12"/>
        <v>2.4512502564672096E-2</v>
      </c>
      <c r="K82" s="8" t="s">
        <v>20</v>
      </c>
      <c r="L82" s="14" t="s">
        <v>31</v>
      </c>
      <c r="M82" s="9">
        <f t="shared" si="9"/>
        <v>31474.93</v>
      </c>
      <c r="N82" s="11">
        <v>0</v>
      </c>
      <c r="O82" s="9">
        <f t="shared" si="10"/>
        <v>31474.93</v>
      </c>
      <c r="P82" s="9">
        <f t="shared" si="11"/>
        <v>157374.65</v>
      </c>
      <c r="Q82" t="s">
        <v>189</v>
      </c>
      <c r="R82" s="7"/>
    </row>
    <row r="83" spans="1:18" s="6" customFormat="1" ht="27" hidden="1" customHeight="1">
      <c r="A83" s="8">
        <v>78</v>
      </c>
      <c r="B83" s="13" t="s">
        <v>86</v>
      </c>
      <c r="C83" s="12" t="s">
        <v>85</v>
      </c>
      <c r="D83" s="9">
        <v>4408.83</v>
      </c>
      <c r="E83" s="9">
        <v>4494.4399999999996</v>
      </c>
      <c r="F83" s="9">
        <v>4280.42</v>
      </c>
      <c r="G83" s="9">
        <f t="shared" si="7"/>
        <v>4394.5633333333335</v>
      </c>
      <c r="H83" s="9">
        <f t="shared" si="7"/>
        <v>4394.5633333333335</v>
      </c>
      <c r="I83" s="9">
        <f t="shared" si="8"/>
        <v>107.72090527531452</v>
      </c>
      <c r="J83" s="10">
        <f t="shared" si="12"/>
        <v>2.4512311486840448E-2</v>
      </c>
      <c r="K83" s="8" t="s">
        <v>20</v>
      </c>
      <c r="L83" s="14" t="s">
        <v>27</v>
      </c>
      <c r="M83" s="9">
        <f t="shared" si="9"/>
        <v>4280.42</v>
      </c>
      <c r="N83" s="11">
        <v>0</v>
      </c>
      <c r="O83" s="9">
        <f t="shared" si="10"/>
        <v>4280.42</v>
      </c>
      <c r="P83" s="9">
        <f t="shared" si="11"/>
        <v>42804.2</v>
      </c>
      <c r="Q83" t="s">
        <v>190</v>
      </c>
      <c r="R83" s="7"/>
    </row>
    <row r="84" spans="1:18" s="6" customFormat="1" ht="27" hidden="1" customHeight="1">
      <c r="A84" s="8">
        <v>79</v>
      </c>
      <c r="B84" s="13" t="s">
        <v>86</v>
      </c>
      <c r="C84" s="12" t="s">
        <v>85</v>
      </c>
      <c r="D84" s="9">
        <v>4279.42</v>
      </c>
      <c r="E84" s="9">
        <v>4362.5200000000004</v>
      </c>
      <c r="F84" s="9">
        <v>4154.78</v>
      </c>
      <c r="G84" s="9">
        <f t="shared" si="7"/>
        <v>4265.5733333333337</v>
      </c>
      <c r="H84" s="9">
        <f t="shared" si="7"/>
        <v>4265.5733333333337</v>
      </c>
      <c r="I84" s="9">
        <f t="shared" si="8"/>
        <v>104.55990882424011</v>
      </c>
      <c r="J84" s="10">
        <f t="shared" si="12"/>
        <v>2.4512509961358873E-2</v>
      </c>
      <c r="K84" s="8" t="s">
        <v>20</v>
      </c>
      <c r="L84" s="14" t="s">
        <v>27</v>
      </c>
      <c r="M84" s="9">
        <f t="shared" si="9"/>
        <v>4154.78</v>
      </c>
      <c r="N84" s="11">
        <v>0</v>
      </c>
      <c r="O84" s="9">
        <f t="shared" si="10"/>
        <v>4154.78</v>
      </c>
      <c r="P84" s="9">
        <f t="shared" si="11"/>
        <v>41547.799999999996</v>
      </c>
      <c r="Q84" t="s">
        <v>191</v>
      </c>
      <c r="R84" s="7"/>
    </row>
    <row r="85" spans="1:18" s="6" customFormat="1" ht="27" hidden="1" customHeight="1">
      <c r="A85" s="8">
        <v>80</v>
      </c>
      <c r="B85" s="13" t="s">
        <v>86</v>
      </c>
      <c r="C85" s="12" t="s">
        <v>85</v>
      </c>
      <c r="D85" s="9">
        <v>4279.42</v>
      </c>
      <c r="E85" s="9">
        <v>4362.5200000000004</v>
      </c>
      <c r="F85" s="9">
        <v>4154.78</v>
      </c>
      <c r="G85" s="9">
        <f t="shared" si="7"/>
        <v>4265.5733333333337</v>
      </c>
      <c r="H85" s="9">
        <f t="shared" si="7"/>
        <v>4265.5733333333337</v>
      </c>
      <c r="I85" s="9">
        <f t="shared" si="8"/>
        <v>104.55990882424011</v>
      </c>
      <c r="J85" s="10">
        <f t="shared" si="12"/>
        <v>2.4512509961358873E-2</v>
      </c>
      <c r="K85" s="8" t="s">
        <v>20</v>
      </c>
      <c r="L85" s="14" t="s">
        <v>27</v>
      </c>
      <c r="M85" s="9">
        <f t="shared" si="9"/>
        <v>4154.78</v>
      </c>
      <c r="N85" s="11">
        <v>0</v>
      </c>
      <c r="O85" s="9">
        <f t="shared" si="10"/>
        <v>4154.78</v>
      </c>
      <c r="P85" s="9">
        <f t="shared" si="11"/>
        <v>41547.799999999996</v>
      </c>
      <c r="Q85" s="23" t="s">
        <v>192</v>
      </c>
      <c r="R85" s="7"/>
    </row>
    <row r="86" spans="1:18" s="6" customFormat="1" ht="38.25" hidden="1" customHeight="1">
      <c r="A86" s="8">
        <v>81</v>
      </c>
      <c r="B86" s="13" t="s">
        <v>104</v>
      </c>
      <c r="C86" s="12" t="s">
        <v>103</v>
      </c>
      <c r="D86" s="9">
        <v>3890.07</v>
      </c>
      <c r="E86" s="9">
        <v>3965.61</v>
      </c>
      <c r="F86" s="9">
        <v>3776.77</v>
      </c>
      <c r="G86" s="9">
        <f t="shared" ref="G86:H149" si="13">AVERAGE(C86:F86)</f>
        <v>3877.4833333333336</v>
      </c>
      <c r="H86" s="9">
        <f t="shared" si="13"/>
        <v>3877.4833333333336</v>
      </c>
      <c r="I86" s="9">
        <f t="shared" si="8"/>
        <v>95.047117438317656</v>
      </c>
      <c r="J86" s="10">
        <f t="shared" si="12"/>
        <v>2.4512579234379082E-2</v>
      </c>
      <c r="K86" s="8" t="s">
        <v>20</v>
      </c>
      <c r="L86" s="14" t="s">
        <v>27</v>
      </c>
      <c r="M86" s="9">
        <f t="shared" si="9"/>
        <v>3776.77</v>
      </c>
      <c r="N86" s="11">
        <v>0</v>
      </c>
      <c r="O86" s="9">
        <f t="shared" si="10"/>
        <v>3776.77</v>
      </c>
      <c r="P86" s="9">
        <f t="shared" si="11"/>
        <v>37767.699999999997</v>
      </c>
      <c r="Q86" t="s">
        <v>193</v>
      </c>
      <c r="R86" s="7"/>
    </row>
    <row r="87" spans="1:18" s="6" customFormat="1" ht="25.5" customHeight="1">
      <c r="A87" s="8">
        <v>82</v>
      </c>
      <c r="B87" s="13" t="s">
        <v>54</v>
      </c>
      <c r="C87" s="12" t="s">
        <v>53</v>
      </c>
      <c r="D87" s="9">
        <v>4668.76</v>
      </c>
      <c r="E87" s="9">
        <v>4759.42</v>
      </c>
      <c r="F87" s="9">
        <v>4532.78</v>
      </c>
      <c r="G87" s="9">
        <f t="shared" si="13"/>
        <v>4653.6533333333327</v>
      </c>
      <c r="H87" s="9">
        <f t="shared" si="13"/>
        <v>4653.6533333333327</v>
      </c>
      <c r="I87" s="9">
        <f t="shared" si="8"/>
        <v>114.07270021058227</v>
      </c>
      <c r="J87" s="10">
        <f t="shared" si="12"/>
        <v>2.4512504915976181E-2</v>
      </c>
      <c r="K87" s="8" t="s">
        <v>20</v>
      </c>
      <c r="L87" s="14" t="s">
        <v>27</v>
      </c>
      <c r="M87" s="9">
        <f t="shared" si="9"/>
        <v>4532.78</v>
      </c>
      <c r="N87" s="11">
        <v>0</v>
      </c>
      <c r="O87" s="9">
        <f t="shared" si="10"/>
        <v>4532.78</v>
      </c>
      <c r="P87" s="9">
        <f t="shared" si="11"/>
        <v>45327.799999999996</v>
      </c>
      <c r="Q87" t="s">
        <v>194</v>
      </c>
      <c r="R87" s="7"/>
    </row>
    <row r="88" spans="1:18" s="6" customFormat="1" ht="51.75" customHeight="1">
      <c r="A88" s="8">
        <v>83</v>
      </c>
      <c r="B88" s="13" t="s">
        <v>114</v>
      </c>
      <c r="C88" s="12" t="s">
        <v>113</v>
      </c>
      <c r="D88" s="9">
        <v>4668.76</v>
      </c>
      <c r="E88" s="9">
        <v>4759.42</v>
      </c>
      <c r="F88" s="9">
        <v>4532.78</v>
      </c>
      <c r="G88" s="9">
        <f t="shared" si="13"/>
        <v>4653.6533333333327</v>
      </c>
      <c r="H88" s="9">
        <f t="shared" si="13"/>
        <v>4653.6533333333327</v>
      </c>
      <c r="I88" s="9">
        <f t="shared" si="8"/>
        <v>114.07270021058227</v>
      </c>
      <c r="J88" s="10">
        <f t="shared" si="12"/>
        <v>2.4512504915976181E-2</v>
      </c>
      <c r="K88" s="8" t="s">
        <v>20</v>
      </c>
      <c r="L88" s="14" t="s">
        <v>31</v>
      </c>
      <c r="M88" s="9">
        <f t="shared" si="9"/>
        <v>4532.78</v>
      </c>
      <c r="N88" s="11">
        <v>0</v>
      </c>
      <c r="O88" s="9">
        <f t="shared" si="10"/>
        <v>4532.78</v>
      </c>
      <c r="P88" s="9">
        <f t="shared" si="11"/>
        <v>22663.899999999998</v>
      </c>
      <c r="Q88"/>
      <c r="R88" s="7"/>
    </row>
    <row r="89" spans="1:18" s="6" customFormat="1" ht="49.5" customHeight="1">
      <c r="A89" s="8">
        <v>84</v>
      </c>
      <c r="B89" s="13" t="s">
        <v>114</v>
      </c>
      <c r="C89" s="12" t="s">
        <v>113</v>
      </c>
      <c r="D89" s="9">
        <v>4668.76</v>
      </c>
      <c r="E89" s="9">
        <v>4759.42</v>
      </c>
      <c r="F89" s="9">
        <v>4532.78</v>
      </c>
      <c r="G89" s="9">
        <f t="shared" si="13"/>
        <v>4653.6533333333327</v>
      </c>
      <c r="H89" s="9">
        <f t="shared" si="13"/>
        <v>4653.6533333333327</v>
      </c>
      <c r="I89" s="9">
        <f t="shared" si="8"/>
        <v>114.07270021058227</v>
      </c>
      <c r="J89" s="10">
        <f t="shared" si="12"/>
        <v>2.4512504915976181E-2</v>
      </c>
      <c r="K89" s="8" t="s">
        <v>20</v>
      </c>
      <c r="L89" s="14" t="s">
        <v>31</v>
      </c>
      <c r="M89" s="9">
        <f t="shared" si="9"/>
        <v>4532.78</v>
      </c>
      <c r="N89" s="11">
        <v>0</v>
      </c>
      <c r="O89" s="9">
        <f t="shared" si="10"/>
        <v>4532.78</v>
      </c>
      <c r="P89" s="9">
        <f t="shared" si="11"/>
        <v>22663.899999999998</v>
      </c>
      <c r="Q89"/>
      <c r="R89" s="7"/>
    </row>
    <row r="90" spans="1:18" s="6" customFormat="1" ht="38.25" hidden="1" customHeight="1">
      <c r="A90" s="8">
        <v>85</v>
      </c>
      <c r="B90" s="13" t="s">
        <v>104</v>
      </c>
      <c r="C90" s="12" t="s">
        <v>103</v>
      </c>
      <c r="D90" s="9">
        <v>9077.6</v>
      </c>
      <c r="E90" s="9">
        <v>9253.86</v>
      </c>
      <c r="F90" s="9">
        <v>8813.2000000000007</v>
      </c>
      <c r="G90" s="9">
        <f t="shared" si="13"/>
        <v>9048.2199999999993</v>
      </c>
      <c r="H90" s="9">
        <f t="shared" si="13"/>
        <v>9048.2199999999993</v>
      </c>
      <c r="I90" s="9">
        <f t="shared" si="8"/>
        <v>221.79426773476351</v>
      </c>
      <c r="J90" s="10">
        <f t="shared" si="12"/>
        <v>2.4512475131546706E-2</v>
      </c>
      <c r="K90" s="8" t="s">
        <v>20</v>
      </c>
      <c r="L90" s="14" t="s">
        <v>27</v>
      </c>
      <c r="M90" s="9">
        <f t="shared" si="9"/>
        <v>8813.2000000000007</v>
      </c>
      <c r="N90" s="11">
        <v>0</v>
      </c>
      <c r="O90" s="9">
        <f t="shared" si="10"/>
        <v>8813.2000000000007</v>
      </c>
      <c r="P90" s="9">
        <f t="shared" si="11"/>
        <v>88132</v>
      </c>
      <c r="Q90" t="s">
        <v>195</v>
      </c>
      <c r="R90" s="7"/>
    </row>
    <row r="91" spans="1:18" s="6" customFormat="1" ht="27" hidden="1" customHeight="1">
      <c r="A91" s="8">
        <v>86</v>
      </c>
      <c r="B91" s="13" t="s">
        <v>64</v>
      </c>
      <c r="C91" s="12" t="s">
        <v>63</v>
      </c>
      <c r="D91" s="9">
        <v>15019.05</v>
      </c>
      <c r="E91" s="9">
        <v>15310.68</v>
      </c>
      <c r="F91" s="9">
        <v>14581.6</v>
      </c>
      <c r="G91" s="9">
        <f t="shared" si="13"/>
        <v>14970.443333333335</v>
      </c>
      <c r="H91" s="9">
        <f t="shared" si="13"/>
        <v>14970.443333333335</v>
      </c>
      <c r="I91" s="9">
        <f t="shared" si="8"/>
        <v>366.96235179284162</v>
      </c>
      <c r="J91" s="10">
        <f t="shared" si="12"/>
        <v>2.4512457221340912E-2</v>
      </c>
      <c r="K91" s="8" t="s">
        <v>20</v>
      </c>
      <c r="L91" s="14" t="s">
        <v>32</v>
      </c>
      <c r="M91" s="9">
        <f t="shared" si="9"/>
        <v>14581.6</v>
      </c>
      <c r="N91" s="11">
        <v>0</v>
      </c>
      <c r="O91" s="9">
        <f t="shared" si="10"/>
        <v>14581.6</v>
      </c>
      <c r="P91" s="9">
        <f t="shared" si="11"/>
        <v>218724</v>
      </c>
      <c r="Q91" t="s">
        <v>196</v>
      </c>
      <c r="R91" s="7"/>
    </row>
    <row r="92" spans="1:18" s="6" customFormat="1" ht="27" hidden="1" customHeight="1">
      <c r="A92" s="8">
        <v>87</v>
      </c>
      <c r="B92" s="13" t="s">
        <v>64</v>
      </c>
      <c r="C92" s="12" t="s">
        <v>63</v>
      </c>
      <c r="D92" s="9">
        <v>40234.21</v>
      </c>
      <c r="E92" s="9">
        <v>41015.46</v>
      </c>
      <c r="F92" s="9">
        <v>39062.339999999997</v>
      </c>
      <c r="G92" s="9">
        <f t="shared" si="13"/>
        <v>40104.003333333334</v>
      </c>
      <c r="H92" s="9">
        <f t="shared" si="13"/>
        <v>40104.003333333334</v>
      </c>
      <c r="I92" s="9">
        <f t="shared" si="8"/>
        <v>983.04870969516867</v>
      </c>
      <c r="J92" s="10">
        <f t="shared" si="12"/>
        <v>2.4512483243239857E-2</v>
      </c>
      <c r="K92" s="8" t="s">
        <v>20</v>
      </c>
      <c r="L92" s="14" t="s">
        <v>27</v>
      </c>
      <c r="M92" s="9">
        <f t="shared" si="9"/>
        <v>39062.339999999997</v>
      </c>
      <c r="N92" s="11">
        <v>0</v>
      </c>
      <c r="O92" s="9">
        <f t="shared" si="10"/>
        <v>39062.339999999997</v>
      </c>
      <c r="P92" s="9">
        <f t="shared" si="11"/>
        <v>390623.39999999997</v>
      </c>
      <c r="Q92" t="s">
        <v>197</v>
      </c>
      <c r="R92" s="7"/>
    </row>
    <row r="93" spans="1:18" s="6" customFormat="1" ht="27" hidden="1" customHeight="1">
      <c r="A93" s="8">
        <v>88</v>
      </c>
      <c r="B93" s="13" t="s">
        <v>64</v>
      </c>
      <c r="C93" s="12" t="s">
        <v>63</v>
      </c>
      <c r="D93" s="9">
        <v>14336</v>
      </c>
      <c r="E93" s="9">
        <v>14614.37</v>
      </c>
      <c r="F93" s="9">
        <v>13918.45</v>
      </c>
      <c r="G93" s="9">
        <f t="shared" si="13"/>
        <v>14289.606666666668</v>
      </c>
      <c r="H93" s="9">
        <f t="shared" si="13"/>
        <v>14289.606666666668</v>
      </c>
      <c r="I93" s="9">
        <f t="shared" si="8"/>
        <v>350.27191956155053</v>
      </c>
      <c r="J93" s="10">
        <f t="shared" si="12"/>
        <v>2.4512355569494364E-2</v>
      </c>
      <c r="K93" s="8" t="s">
        <v>20</v>
      </c>
      <c r="L93" s="14" t="s">
        <v>25</v>
      </c>
      <c r="M93" s="9">
        <f t="shared" si="9"/>
        <v>13918.45</v>
      </c>
      <c r="N93" s="11">
        <v>0</v>
      </c>
      <c r="O93" s="9">
        <f t="shared" si="10"/>
        <v>13918.45</v>
      </c>
      <c r="P93" s="9">
        <f t="shared" si="11"/>
        <v>27836.9</v>
      </c>
      <c r="Q93" t="s">
        <v>198</v>
      </c>
      <c r="R93" s="7"/>
    </row>
    <row r="94" spans="1:18" s="6" customFormat="1" ht="27" hidden="1" customHeight="1">
      <c r="A94" s="8">
        <v>89</v>
      </c>
      <c r="B94" s="13" t="s">
        <v>64</v>
      </c>
      <c r="C94" s="12" t="s">
        <v>63</v>
      </c>
      <c r="D94" s="9">
        <v>14336</v>
      </c>
      <c r="E94" s="9">
        <v>14614.37</v>
      </c>
      <c r="F94" s="9">
        <v>13918.45</v>
      </c>
      <c r="G94" s="9">
        <f t="shared" si="13"/>
        <v>14289.606666666668</v>
      </c>
      <c r="H94" s="9">
        <f t="shared" si="13"/>
        <v>14289.606666666668</v>
      </c>
      <c r="I94" s="9">
        <f t="shared" si="8"/>
        <v>350.27191956155053</v>
      </c>
      <c r="J94" s="10">
        <f t="shared" si="12"/>
        <v>2.4512355569494364E-2</v>
      </c>
      <c r="K94" s="8" t="s">
        <v>20</v>
      </c>
      <c r="L94" s="14" t="s">
        <v>25</v>
      </c>
      <c r="M94" s="9">
        <f t="shared" si="9"/>
        <v>13918.45</v>
      </c>
      <c r="N94" s="11">
        <v>0</v>
      </c>
      <c r="O94" s="9">
        <f t="shared" si="10"/>
        <v>13918.45</v>
      </c>
      <c r="P94" s="9">
        <f t="shared" si="11"/>
        <v>27836.9</v>
      </c>
      <c r="Q94" t="s">
        <v>199</v>
      </c>
      <c r="R94" s="7"/>
    </row>
    <row r="95" spans="1:18" s="6" customFormat="1" ht="27" hidden="1" customHeight="1">
      <c r="A95" s="8">
        <v>90</v>
      </c>
      <c r="B95" s="22" t="s">
        <v>118</v>
      </c>
      <c r="C95" s="12" t="s">
        <v>117</v>
      </c>
      <c r="D95" s="9">
        <v>7011.94</v>
      </c>
      <c r="E95" s="9">
        <v>7148.1</v>
      </c>
      <c r="F95" s="9">
        <v>6807.71</v>
      </c>
      <c r="G95" s="9">
        <f t="shared" si="13"/>
        <v>6989.25</v>
      </c>
      <c r="H95" s="9">
        <f t="shared" si="13"/>
        <v>6989.25</v>
      </c>
      <c r="I95" s="9">
        <f t="shared" si="8"/>
        <v>171.32561133700952</v>
      </c>
      <c r="J95" s="10">
        <f t="shared" si="12"/>
        <v>2.4512731886398329E-2</v>
      </c>
      <c r="K95" s="8" t="s">
        <v>20</v>
      </c>
      <c r="L95" s="14" t="s">
        <v>31</v>
      </c>
      <c r="M95" s="9">
        <f t="shared" si="9"/>
        <v>6807.71</v>
      </c>
      <c r="N95" s="11">
        <v>0</v>
      </c>
      <c r="O95" s="9">
        <f t="shared" si="10"/>
        <v>6807.71</v>
      </c>
      <c r="P95" s="9">
        <f t="shared" si="11"/>
        <v>34038.550000000003</v>
      </c>
      <c r="Q95" t="s">
        <v>200</v>
      </c>
      <c r="R95" s="7"/>
    </row>
    <row r="96" spans="1:18" s="6" customFormat="1" ht="27" hidden="1" customHeight="1">
      <c r="A96" s="8">
        <v>91</v>
      </c>
      <c r="B96" s="22" t="s">
        <v>118</v>
      </c>
      <c r="C96" s="12" t="s">
        <v>117</v>
      </c>
      <c r="D96" s="9">
        <v>38917.629999999997</v>
      </c>
      <c r="E96" s="9">
        <v>39673.32</v>
      </c>
      <c r="F96" s="9">
        <v>37784.11</v>
      </c>
      <c r="G96" s="9">
        <f t="shared" si="13"/>
        <v>38791.686666666668</v>
      </c>
      <c r="H96" s="9">
        <f t="shared" si="13"/>
        <v>38791.686666666668</v>
      </c>
      <c r="I96" s="9">
        <f t="shared" si="8"/>
        <v>950.8811168770427</v>
      </c>
      <c r="J96" s="10">
        <f t="shared" si="12"/>
        <v>2.4512497356659821E-2</v>
      </c>
      <c r="K96" s="8" t="s">
        <v>20</v>
      </c>
      <c r="L96" s="14" t="s">
        <v>29</v>
      </c>
      <c r="M96" s="9">
        <f t="shared" si="9"/>
        <v>37784.11</v>
      </c>
      <c r="N96" s="11">
        <v>0</v>
      </c>
      <c r="O96" s="9">
        <f t="shared" si="10"/>
        <v>37784.11</v>
      </c>
      <c r="P96" s="9">
        <f t="shared" si="11"/>
        <v>113352.33</v>
      </c>
      <c r="Q96" t="s">
        <v>201</v>
      </c>
      <c r="R96" s="7"/>
    </row>
    <row r="97" spans="1:18" s="6" customFormat="1" ht="27" hidden="1" customHeight="1">
      <c r="A97" s="8">
        <v>92</v>
      </c>
      <c r="B97" s="13" t="s">
        <v>116</v>
      </c>
      <c r="C97" s="12" t="s">
        <v>115</v>
      </c>
      <c r="D97" s="9">
        <v>1135.4000000000001</v>
      </c>
      <c r="E97" s="9">
        <v>1157.45</v>
      </c>
      <c r="F97" s="9">
        <v>1102.33</v>
      </c>
      <c r="G97" s="9">
        <f t="shared" si="13"/>
        <v>1131.7266666666667</v>
      </c>
      <c r="H97" s="9">
        <f t="shared" si="13"/>
        <v>1131.7266666666667</v>
      </c>
      <c r="I97" s="9">
        <f t="shared" si="8"/>
        <v>27.742992508619846</v>
      </c>
      <c r="J97" s="10">
        <f t="shared" si="12"/>
        <v>2.4513863042860625E-2</v>
      </c>
      <c r="K97" s="8" t="s">
        <v>20</v>
      </c>
      <c r="L97" s="14" t="s">
        <v>27</v>
      </c>
      <c r="M97" s="9">
        <f t="shared" si="9"/>
        <v>1102.33</v>
      </c>
      <c r="N97" s="11">
        <v>0</v>
      </c>
      <c r="O97" s="9">
        <f t="shared" si="10"/>
        <v>1102.33</v>
      </c>
      <c r="P97" s="9">
        <f t="shared" si="11"/>
        <v>11023.3</v>
      </c>
      <c r="Q97" t="s">
        <v>202</v>
      </c>
      <c r="R97" s="7"/>
    </row>
    <row r="98" spans="1:18" s="6" customFormat="1" ht="27" hidden="1" customHeight="1">
      <c r="A98" s="8">
        <v>93</v>
      </c>
      <c r="B98" s="13" t="s">
        <v>116</v>
      </c>
      <c r="C98" s="12" t="s">
        <v>115</v>
      </c>
      <c r="D98" s="9">
        <v>1892.72</v>
      </c>
      <c r="E98" s="9">
        <v>1929.47</v>
      </c>
      <c r="F98" s="9">
        <v>1837.59</v>
      </c>
      <c r="G98" s="9">
        <f t="shared" si="13"/>
        <v>1886.5933333333332</v>
      </c>
      <c r="H98" s="9">
        <f t="shared" si="13"/>
        <v>1886.5933333333332</v>
      </c>
      <c r="I98" s="9">
        <f t="shared" si="8"/>
        <v>46.245384994973705</v>
      </c>
      <c r="J98" s="10">
        <f t="shared" si="12"/>
        <v>2.4512640948044114E-2</v>
      </c>
      <c r="K98" s="8" t="s">
        <v>20</v>
      </c>
      <c r="L98" s="14" t="s">
        <v>24</v>
      </c>
      <c r="M98" s="9">
        <f t="shared" si="9"/>
        <v>1837.59</v>
      </c>
      <c r="N98" s="11">
        <v>0</v>
      </c>
      <c r="O98" s="9">
        <f t="shared" si="10"/>
        <v>1837.59</v>
      </c>
      <c r="P98" s="9">
        <f t="shared" si="11"/>
        <v>55127.7</v>
      </c>
      <c r="Q98" t="s">
        <v>140</v>
      </c>
      <c r="R98" s="7"/>
    </row>
    <row r="99" spans="1:18" s="6" customFormat="1" ht="27" hidden="1" customHeight="1">
      <c r="A99" s="8">
        <v>94</v>
      </c>
      <c r="B99" s="13" t="s">
        <v>116</v>
      </c>
      <c r="C99" s="12" t="s">
        <v>115</v>
      </c>
      <c r="D99" s="9">
        <v>2359.67</v>
      </c>
      <c r="E99" s="9">
        <v>2405.4899999999998</v>
      </c>
      <c r="F99" s="9">
        <v>2290.94</v>
      </c>
      <c r="G99" s="9">
        <f t="shared" si="13"/>
        <v>2352.0333333333333</v>
      </c>
      <c r="H99" s="9">
        <f t="shared" si="13"/>
        <v>2352.0333333333333</v>
      </c>
      <c r="I99" s="9">
        <f t="shared" si="8"/>
        <v>57.655568970684165</v>
      </c>
      <c r="J99" s="10">
        <f t="shared" si="12"/>
        <v>2.451307477389103E-2</v>
      </c>
      <c r="K99" s="8" t="s">
        <v>20</v>
      </c>
      <c r="L99" s="14" t="s">
        <v>24</v>
      </c>
      <c r="M99" s="9">
        <f t="shared" si="9"/>
        <v>2290.94</v>
      </c>
      <c r="N99" s="11">
        <v>0</v>
      </c>
      <c r="O99" s="9">
        <f t="shared" si="10"/>
        <v>2290.94</v>
      </c>
      <c r="P99" s="9">
        <f t="shared" si="11"/>
        <v>68728.2</v>
      </c>
      <c r="Q99" t="s">
        <v>141</v>
      </c>
      <c r="R99" s="7"/>
    </row>
    <row r="100" spans="1:18" s="6" customFormat="1" ht="27" hidden="1" customHeight="1">
      <c r="A100" s="8">
        <v>95</v>
      </c>
      <c r="B100" s="13" t="s">
        <v>74</v>
      </c>
      <c r="C100" s="12" t="s">
        <v>73</v>
      </c>
      <c r="D100" s="9">
        <v>142645.48000000001</v>
      </c>
      <c r="E100" s="9">
        <v>145415.29999999999</v>
      </c>
      <c r="F100" s="9">
        <v>138490.76</v>
      </c>
      <c r="G100" s="9">
        <f t="shared" si="13"/>
        <v>142183.84666666668</v>
      </c>
      <c r="H100" s="9">
        <f t="shared" si="13"/>
        <v>142183.84666666668</v>
      </c>
      <c r="I100" s="9">
        <f t="shared" si="8"/>
        <v>3485.2751044549218</v>
      </c>
      <c r="J100" s="10">
        <f t="shared" si="12"/>
        <v>2.4512454727897044E-2</v>
      </c>
      <c r="K100" s="8" t="s">
        <v>20</v>
      </c>
      <c r="L100" s="14" t="s">
        <v>29</v>
      </c>
      <c r="M100" s="9">
        <f t="shared" si="9"/>
        <v>138490.76</v>
      </c>
      <c r="N100" s="11">
        <v>0</v>
      </c>
      <c r="O100" s="9">
        <f t="shared" si="10"/>
        <v>138490.76</v>
      </c>
      <c r="P100" s="9">
        <f t="shared" si="11"/>
        <v>415472.28</v>
      </c>
      <c r="Q100" t="s">
        <v>125</v>
      </c>
      <c r="R100" s="7"/>
    </row>
    <row r="101" spans="1:18" s="6" customFormat="1" ht="27" hidden="1" customHeight="1">
      <c r="A101" s="8">
        <v>96</v>
      </c>
      <c r="B101" s="22" t="s">
        <v>88</v>
      </c>
      <c r="C101" s="12" t="s">
        <v>87</v>
      </c>
      <c r="D101" s="9">
        <v>4150.01</v>
      </c>
      <c r="E101" s="9">
        <v>4230.6000000000004</v>
      </c>
      <c r="F101" s="9">
        <v>4029.14</v>
      </c>
      <c r="G101" s="9">
        <f t="shared" si="13"/>
        <v>4136.583333333333</v>
      </c>
      <c r="H101" s="9">
        <f t="shared" si="13"/>
        <v>4136.583333333333</v>
      </c>
      <c r="I101" s="9">
        <f t="shared" si="8"/>
        <v>101.39891238732979</v>
      </c>
      <c r="J101" s="10">
        <f t="shared" si="12"/>
        <v>2.4512720817259765E-2</v>
      </c>
      <c r="K101" s="8" t="s">
        <v>20</v>
      </c>
      <c r="L101" s="14" t="s">
        <v>27</v>
      </c>
      <c r="M101" s="9">
        <f t="shared" si="9"/>
        <v>4029.14</v>
      </c>
      <c r="N101" s="11">
        <v>0</v>
      </c>
      <c r="O101" s="9">
        <f t="shared" si="10"/>
        <v>4029.14</v>
      </c>
      <c r="P101" s="9">
        <f t="shared" si="11"/>
        <v>40291.4</v>
      </c>
      <c r="Q101" t="s">
        <v>203</v>
      </c>
      <c r="R101" s="7"/>
    </row>
    <row r="102" spans="1:18" s="6" customFormat="1" ht="27" hidden="1" customHeight="1">
      <c r="A102" s="8">
        <v>97</v>
      </c>
      <c r="B102" s="22" t="s">
        <v>88</v>
      </c>
      <c r="C102" s="12" t="s">
        <v>87</v>
      </c>
      <c r="D102" s="9">
        <v>3631.27</v>
      </c>
      <c r="E102" s="9">
        <v>3701.78</v>
      </c>
      <c r="F102" s="9">
        <v>3525.5</v>
      </c>
      <c r="G102" s="9">
        <f t="shared" si="13"/>
        <v>3619.5166666666664</v>
      </c>
      <c r="H102" s="9">
        <f t="shared" si="13"/>
        <v>3619.5166666666664</v>
      </c>
      <c r="I102" s="9">
        <f t="shared" si="8"/>
        <v>88.725786743952568</v>
      </c>
      <c r="J102" s="10">
        <f t="shared" si="12"/>
        <v>2.4513158776434951E-2</v>
      </c>
      <c r="K102" s="8" t="s">
        <v>20</v>
      </c>
      <c r="L102" s="14" t="s">
        <v>27</v>
      </c>
      <c r="M102" s="9">
        <f t="shared" si="9"/>
        <v>3525.5</v>
      </c>
      <c r="N102" s="11">
        <v>0</v>
      </c>
      <c r="O102" s="9">
        <f t="shared" si="10"/>
        <v>3525.5</v>
      </c>
      <c r="P102" s="9">
        <f t="shared" si="11"/>
        <v>35255</v>
      </c>
      <c r="Q102" t="s">
        <v>204</v>
      </c>
      <c r="R102" s="7"/>
    </row>
    <row r="103" spans="1:18" s="6" customFormat="1" ht="27" hidden="1" customHeight="1">
      <c r="A103" s="8">
        <v>98</v>
      </c>
      <c r="B103" s="22" t="s">
        <v>88</v>
      </c>
      <c r="C103" s="12" t="s">
        <v>87</v>
      </c>
      <c r="D103" s="9">
        <v>3890.07</v>
      </c>
      <c r="E103" s="9">
        <v>3965.61</v>
      </c>
      <c r="F103" s="9">
        <v>3776.77</v>
      </c>
      <c r="G103" s="9">
        <f t="shared" si="13"/>
        <v>3877.4833333333336</v>
      </c>
      <c r="H103" s="9">
        <f t="shared" si="13"/>
        <v>3877.4833333333336</v>
      </c>
      <c r="I103" s="9">
        <f t="shared" si="8"/>
        <v>95.047117438317656</v>
      </c>
      <c r="J103" s="10">
        <f t="shared" si="12"/>
        <v>2.4512579234379082E-2</v>
      </c>
      <c r="K103" s="8" t="s">
        <v>20</v>
      </c>
      <c r="L103" s="14" t="s">
        <v>27</v>
      </c>
      <c r="M103" s="9">
        <f t="shared" si="9"/>
        <v>3776.77</v>
      </c>
      <c r="N103" s="11">
        <v>0</v>
      </c>
      <c r="O103" s="9">
        <f t="shared" si="10"/>
        <v>3776.77</v>
      </c>
      <c r="P103" s="9">
        <f t="shared" si="11"/>
        <v>37767.699999999997</v>
      </c>
      <c r="Q103" t="s">
        <v>205</v>
      </c>
      <c r="R103" s="7"/>
    </row>
    <row r="104" spans="1:18" s="6" customFormat="1" ht="39.75" hidden="1" customHeight="1">
      <c r="A104" s="8">
        <v>99</v>
      </c>
      <c r="B104" s="13" t="s">
        <v>104</v>
      </c>
      <c r="C104" s="12" t="s">
        <v>103</v>
      </c>
      <c r="D104" s="9">
        <v>2204.42</v>
      </c>
      <c r="E104" s="9">
        <v>2247.2199999999998</v>
      </c>
      <c r="F104" s="9">
        <v>2140.21</v>
      </c>
      <c r="G104" s="9">
        <f t="shared" si="13"/>
        <v>2197.2833333333333</v>
      </c>
      <c r="H104" s="9">
        <f t="shared" si="13"/>
        <v>2197.2833333333333</v>
      </c>
      <c r="I104" s="9">
        <f t="shared" si="8"/>
        <v>53.860783816551738</v>
      </c>
      <c r="J104" s="10">
        <f t="shared" si="12"/>
        <v>2.4512443615928036E-2</v>
      </c>
      <c r="K104" s="8" t="s">
        <v>20</v>
      </c>
      <c r="L104" s="14" t="s">
        <v>25</v>
      </c>
      <c r="M104" s="9">
        <f t="shared" si="9"/>
        <v>2140.21</v>
      </c>
      <c r="N104" s="11">
        <v>0</v>
      </c>
      <c r="O104" s="9">
        <f t="shared" si="10"/>
        <v>2140.21</v>
      </c>
      <c r="P104" s="9">
        <f t="shared" si="11"/>
        <v>4280.42</v>
      </c>
      <c r="Q104" t="s">
        <v>206</v>
      </c>
      <c r="R104" s="7"/>
    </row>
    <row r="105" spans="1:18" s="6" customFormat="1" ht="39.75" hidden="1" customHeight="1">
      <c r="A105" s="8">
        <v>100</v>
      </c>
      <c r="B105" s="13" t="s">
        <v>104</v>
      </c>
      <c r="C105" s="12" t="s">
        <v>103</v>
      </c>
      <c r="D105" s="9">
        <v>2333.83</v>
      </c>
      <c r="E105" s="9">
        <v>2379.14</v>
      </c>
      <c r="F105" s="9">
        <v>2265.85</v>
      </c>
      <c r="G105" s="9">
        <f t="shared" si="13"/>
        <v>2326.2733333333331</v>
      </c>
      <c r="H105" s="9">
        <f t="shared" si="13"/>
        <v>2326.2733333333331</v>
      </c>
      <c r="I105" s="9">
        <f t="shared" si="8"/>
        <v>57.021780341667089</v>
      </c>
      <c r="J105" s="10">
        <f t="shared" si="12"/>
        <v>2.451207238831225E-2</v>
      </c>
      <c r="K105" s="8" t="s">
        <v>20</v>
      </c>
      <c r="L105" s="14" t="s">
        <v>25</v>
      </c>
      <c r="M105" s="9">
        <f t="shared" si="9"/>
        <v>2265.85</v>
      </c>
      <c r="N105" s="11">
        <v>0</v>
      </c>
      <c r="O105" s="9">
        <f t="shared" si="10"/>
        <v>2265.85</v>
      </c>
      <c r="P105" s="9">
        <f t="shared" si="11"/>
        <v>4531.7</v>
      </c>
      <c r="Q105" t="s">
        <v>207</v>
      </c>
      <c r="R105" s="7"/>
    </row>
    <row r="106" spans="1:18" s="6" customFormat="1" ht="27" hidden="1" customHeight="1">
      <c r="A106" s="8">
        <v>101</v>
      </c>
      <c r="B106" s="13" t="s">
        <v>90</v>
      </c>
      <c r="C106" s="12" t="s">
        <v>89</v>
      </c>
      <c r="D106" s="9">
        <v>17505.900000000001</v>
      </c>
      <c r="E106" s="9">
        <v>17845.82</v>
      </c>
      <c r="F106" s="9">
        <v>16996.02</v>
      </c>
      <c r="G106" s="9">
        <f t="shared" si="13"/>
        <v>17449.24666666667</v>
      </c>
      <c r="H106" s="9">
        <f t="shared" si="13"/>
        <v>17449.24666666667</v>
      </c>
      <c r="I106" s="9">
        <f t="shared" si="8"/>
        <v>427.72328687287194</v>
      </c>
      <c r="J106" s="10">
        <f t="shared" si="12"/>
        <v>2.451242136945388E-2</v>
      </c>
      <c r="K106" s="8" t="s">
        <v>20</v>
      </c>
      <c r="L106" s="14" t="s">
        <v>23</v>
      </c>
      <c r="M106" s="9">
        <f t="shared" si="9"/>
        <v>16996.02</v>
      </c>
      <c r="N106" s="11">
        <v>0</v>
      </c>
      <c r="O106" s="9">
        <f t="shared" si="10"/>
        <v>16996.02</v>
      </c>
      <c r="P106" s="9">
        <f t="shared" si="11"/>
        <v>339920.4</v>
      </c>
      <c r="Q106" t="s">
        <v>123</v>
      </c>
      <c r="R106" s="7"/>
    </row>
    <row r="107" spans="1:18" s="6" customFormat="1" ht="27" hidden="1" customHeight="1">
      <c r="A107" s="8">
        <v>102</v>
      </c>
      <c r="B107" s="13" t="s">
        <v>90</v>
      </c>
      <c r="C107" s="12" t="s">
        <v>89</v>
      </c>
      <c r="D107" s="9">
        <v>17505.900000000001</v>
      </c>
      <c r="E107" s="9">
        <v>17845.82</v>
      </c>
      <c r="F107" s="9">
        <v>16996.02</v>
      </c>
      <c r="G107" s="9">
        <f t="shared" si="13"/>
        <v>17449.24666666667</v>
      </c>
      <c r="H107" s="9">
        <f t="shared" si="13"/>
        <v>17449.24666666667</v>
      </c>
      <c r="I107" s="9">
        <f t="shared" si="8"/>
        <v>427.72328687287194</v>
      </c>
      <c r="J107" s="10">
        <f t="shared" si="12"/>
        <v>2.451242136945388E-2</v>
      </c>
      <c r="K107" s="8" t="s">
        <v>20</v>
      </c>
      <c r="L107" s="14" t="s">
        <v>24</v>
      </c>
      <c r="M107" s="9">
        <f t="shared" si="9"/>
        <v>16996.02</v>
      </c>
      <c r="N107" s="11">
        <v>0</v>
      </c>
      <c r="O107" s="9">
        <f t="shared" si="10"/>
        <v>16996.02</v>
      </c>
      <c r="P107" s="9">
        <f t="shared" si="11"/>
        <v>509880.60000000003</v>
      </c>
      <c r="Q107" t="s">
        <v>124</v>
      </c>
      <c r="R107" s="7"/>
    </row>
    <row r="108" spans="1:18" s="6" customFormat="1" ht="27" hidden="1" customHeight="1">
      <c r="A108" s="8">
        <v>103</v>
      </c>
      <c r="B108" s="13" t="s">
        <v>116</v>
      </c>
      <c r="C108" s="12" t="s">
        <v>115</v>
      </c>
      <c r="D108" s="9">
        <v>1892.72</v>
      </c>
      <c r="E108" s="9">
        <v>1929.47</v>
      </c>
      <c r="F108" s="9">
        <v>1837.59</v>
      </c>
      <c r="G108" s="9">
        <f t="shared" si="13"/>
        <v>1886.5933333333332</v>
      </c>
      <c r="H108" s="9">
        <f t="shared" si="13"/>
        <v>1886.5933333333332</v>
      </c>
      <c r="I108" s="9">
        <f t="shared" si="8"/>
        <v>46.245384994973705</v>
      </c>
      <c r="J108" s="10">
        <f t="shared" si="12"/>
        <v>2.4512640948044114E-2</v>
      </c>
      <c r="K108" s="8" t="s">
        <v>20</v>
      </c>
      <c r="L108" s="14" t="s">
        <v>24</v>
      </c>
      <c r="M108" s="9">
        <f t="shared" si="9"/>
        <v>1837.59</v>
      </c>
      <c r="N108" s="11">
        <v>0</v>
      </c>
      <c r="O108" s="9">
        <f t="shared" si="10"/>
        <v>1837.59</v>
      </c>
      <c r="P108" s="9">
        <f t="shared" si="11"/>
        <v>55127.7</v>
      </c>
      <c r="Q108" t="s">
        <v>140</v>
      </c>
      <c r="R108" s="7"/>
    </row>
    <row r="109" spans="1:18" s="6" customFormat="1" ht="27" hidden="1" customHeight="1">
      <c r="A109" s="8">
        <v>104</v>
      </c>
      <c r="B109" s="13" t="s">
        <v>116</v>
      </c>
      <c r="C109" s="12" t="s">
        <v>115</v>
      </c>
      <c r="D109" s="9">
        <v>2359.67</v>
      </c>
      <c r="E109" s="9">
        <v>2405.4899999999998</v>
      </c>
      <c r="F109" s="9">
        <v>2290.94</v>
      </c>
      <c r="G109" s="9">
        <f t="shared" si="13"/>
        <v>2352.0333333333333</v>
      </c>
      <c r="H109" s="9">
        <f t="shared" si="13"/>
        <v>2352.0333333333333</v>
      </c>
      <c r="I109" s="9">
        <f t="shared" si="8"/>
        <v>57.655568970684165</v>
      </c>
      <c r="J109" s="10">
        <f t="shared" si="12"/>
        <v>2.451307477389103E-2</v>
      </c>
      <c r="K109" s="8" t="s">
        <v>20</v>
      </c>
      <c r="L109" s="14" t="s">
        <v>24</v>
      </c>
      <c r="M109" s="9">
        <f t="shared" si="9"/>
        <v>2290.94</v>
      </c>
      <c r="N109" s="11">
        <v>0</v>
      </c>
      <c r="O109" s="9">
        <f t="shared" si="10"/>
        <v>2290.94</v>
      </c>
      <c r="P109" s="9">
        <f t="shared" si="11"/>
        <v>68728.2</v>
      </c>
      <c r="Q109" t="s">
        <v>141</v>
      </c>
      <c r="R109" s="7"/>
    </row>
    <row r="110" spans="1:18" s="6" customFormat="1" ht="27" hidden="1" customHeight="1">
      <c r="A110" s="8">
        <v>105</v>
      </c>
      <c r="B110" s="13" t="s">
        <v>90</v>
      </c>
      <c r="C110" s="12" t="s">
        <v>89</v>
      </c>
      <c r="D110" s="9">
        <v>17505.900000000001</v>
      </c>
      <c r="E110" s="9">
        <v>17845.82</v>
      </c>
      <c r="F110" s="9">
        <v>16996.02</v>
      </c>
      <c r="G110" s="9">
        <f t="shared" si="13"/>
        <v>17449.24666666667</v>
      </c>
      <c r="H110" s="9">
        <f t="shared" si="13"/>
        <v>17449.24666666667</v>
      </c>
      <c r="I110" s="9">
        <f t="shared" si="8"/>
        <v>427.72328687287194</v>
      </c>
      <c r="J110" s="10">
        <f t="shared" si="12"/>
        <v>2.451242136945388E-2</v>
      </c>
      <c r="K110" s="8" t="s">
        <v>20</v>
      </c>
      <c r="L110" s="14" t="s">
        <v>23</v>
      </c>
      <c r="M110" s="9">
        <f t="shared" si="9"/>
        <v>16996.02</v>
      </c>
      <c r="N110" s="11">
        <v>0</v>
      </c>
      <c r="O110" s="9">
        <f t="shared" si="10"/>
        <v>16996.02</v>
      </c>
      <c r="P110" s="9">
        <f t="shared" si="11"/>
        <v>339920.4</v>
      </c>
      <c r="Q110" t="s">
        <v>123</v>
      </c>
      <c r="R110" s="7"/>
    </row>
    <row r="111" spans="1:18" s="6" customFormat="1" ht="27" hidden="1" customHeight="1">
      <c r="A111" s="8">
        <v>106</v>
      </c>
      <c r="B111" s="13" t="s">
        <v>90</v>
      </c>
      <c r="C111" s="12" t="s">
        <v>89</v>
      </c>
      <c r="D111" s="9">
        <v>17505.900000000001</v>
      </c>
      <c r="E111" s="9">
        <v>17845.82</v>
      </c>
      <c r="F111" s="9">
        <v>16996.02</v>
      </c>
      <c r="G111" s="9">
        <f t="shared" si="13"/>
        <v>17449.24666666667</v>
      </c>
      <c r="H111" s="9">
        <f t="shared" si="13"/>
        <v>17449.24666666667</v>
      </c>
      <c r="I111" s="9">
        <f t="shared" si="8"/>
        <v>427.72328687287194</v>
      </c>
      <c r="J111" s="10">
        <f t="shared" si="12"/>
        <v>2.451242136945388E-2</v>
      </c>
      <c r="K111" s="8" t="s">
        <v>20</v>
      </c>
      <c r="L111" s="14" t="s">
        <v>24</v>
      </c>
      <c r="M111" s="9">
        <f t="shared" si="9"/>
        <v>16996.02</v>
      </c>
      <c r="N111" s="11">
        <v>0</v>
      </c>
      <c r="O111" s="9">
        <f t="shared" si="10"/>
        <v>16996.02</v>
      </c>
      <c r="P111" s="9">
        <f t="shared" si="11"/>
        <v>509880.60000000003</v>
      </c>
      <c r="Q111" t="s">
        <v>124</v>
      </c>
      <c r="R111" s="7"/>
    </row>
    <row r="112" spans="1:18" s="6" customFormat="1" ht="27" hidden="1" customHeight="1">
      <c r="A112" s="8">
        <v>107</v>
      </c>
      <c r="B112" s="13" t="s">
        <v>90</v>
      </c>
      <c r="C112" s="12" t="s">
        <v>89</v>
      </c>
      <c r="D112" s="9">
        <v>3890.07</v>
      </c>
      <c r="E112" s="9">
        <v>3965.61</v>
      </c>
      <c r="F112" s="9">
        <v>3776.77</v>
      </c>
      <c r="G112" s="9">
        <f t="shared" si="13"/>
        <v>3877.4833333333336</v>
      </c>
      <c r="H112" s="9">
        <f t="shared" si="13"/>
        <v>3877.4833333333336</v>
      </c>
      <c r="I112" s="9">
        <f t="shared" si="8"/>
        <v>95.047117438317656</v>
      </c>
      <c r="J112" s="10">
        <f t="shared" si="12"/>
        <v>2.4512579234379082E-2</v>
      </c>
      <c r="K112" s="8" t="s">
        <v>20</v>
      </c>
      <c r="L112" s="14" t="s">
        <v>27</v>
      </c>
      <c r="M112" s="9">
        <f t="shared" si="9"/>
        <v>3776.77</v>
      </c>
      <c r="N112" s="11">
        <v>0</v>
      </c>
      <c r="O112" s="9">
        <f t="shared" si="10"/>
        <v>3776.77</v>
      </c>
      <c r="P112" s="9">
        <f t="shared" si="11"/>
        <v>37767.699999999997</v>
      </c>
      <c r="Q112" t="s">
        <v>208</v>
      </c>
      <c r="R112" s="7"/>
    </row>
    <row r="113" spans="1:18" s="6" customFormat="1" ht="27" hidden="1" customHeight="1">
      <c r="A113" s="8">
        <v>108</v>
      </c>
      <c r="B113" s="13" t="s">
        <v>90</v>
      </c>
      <c r="C113" s="12" t="s">
        <v>89</v>
      </c>
      <c r="D113" s="9">
        <v>5056.99</v>
      </c>
      <c r="E113" s="9">
        <v>5155.1899999999996</v>
      </c>
      <c r="F113" s="9">
        <v>4909.7</v>
      </c>
      <c r="G113" s="9">
        <f t="shared" si="13"/>
        <v>5040.626666666667</v>
      </c>
      <c r="H113" s="9">
        <f t="shared" si="13"/>
        <v>5040.626666666667</v>
      </c>
      <c r="I113" s="9">
        <f t="shared" si="8"/>
        <v>123.5603254824675</v>
      </c>
      <c r="J113" s="10">
        <f t="shared" si="12"/>
        <v>2.4512889696744221E-2</v>
      </c>
      <c r="K113" s="8" t="s">
        <v>20</v>
      </c>
      <c r="L113" s="14" t="s">
        <v>23</v>
      </c>
      <c r="M113" s="9">
        <f t="shared" si="9"/>
        <v>4909.7</v>
      </c>
      <c r="N113" s="11">
        <v>0</v>
      </c>
      <c r="O113" s="9">
        <f t="shared" si="10"/>
        <v>4909.7</v>
      </c>
      <c r="P113" s="9">
        <f t="shared" si="11"/>
        <v>98194</v>
      </c>
      <c r="Q113" t="s">
        <v>185</v>
      </c>
      <c r="R113" s="7"/>
    </row>
    <row r="114" spans="1:18" s="6" customFormat="1" ht="27" hidden="1" customHeight="1">
      <c r="A114" s="8">
        <v>109</v>
      </c>
      <c r="B114" s="13" t="s">
        <v>116</v>
      </c>
      <c r="C114" s="12" t="s">
        <v>115</v>
      </c>
      <c r="D114" s="9">
        <v>1892.72</v>
      </c>
      <c r="E114" s="9">
        <v>1929.47</v>
      </c>
      <c r="F114" s="9">
        <v>1837.59</v>
      </c>
      <c r="G114" s="9">
        <f t="shared" si="13"/>
        <v>1886.5933333333332</v>
      </c>
      <c r="H114" s="9">
        <f t="shared" si="13"/>
        <v>1886.5933333333332</v>
      </c>
      <c r="I114" s="9">
        <f t="shared" si="8"/>
        <v>46.245384994973705</v>
      </c>
      <c r="J114" s="10">
        <f t="shared" si="12"/>
        <v>2.4512640948044114E-2</v>
      </c>
      <c r="K114" s="8" t="s">
        <v>20</v>
      </c>
      <c r="L114" s="14" t="s">
        <v>23</v>
      </c>
      <c r="M114" s="9">
        <f t="shared" si="9"/>
        <v>1837.59</v>
      </c>
      <c r="N114" s="11">
        <v>0</v>
      </c>
      <c r="O114" s="9">
        <f t="shared" si="10"/>
        <v>1837.59</v>
      </c>
      <c r="P114" s="9">
        <f t="shared" si="11"/>
        <v>36751.799999999996</v>
      </c>
      <c r="Q114" t="s">
        <v>161</v>
      </c>
      <c r="R114" s="7"/>
    </row>
    <row r="115" spans="1:18" s="6" customFormat="1" ht="27" hidden="1" customHeight="1">
      <c r="A115" s="8">
        <v>110</v>
      </c>
      <c r="B115" s="13" t="s">
        <v>116</v>
      </c>
      <c r="C115" s="12" t="s">
        <v>115</v>
      </c>
      <c r="D115" s="9">
        <v>2359.67</v>
      </c>
      <c r="E115" s="9">
        <v>2405.4899999999998</v>
      </c>
      <c r="F115" s="9">
        <v>2290.94</v>
      </c>
      <c r="G115" s="9">
        <f t="shared" si="13"/>
        <v>2352.0333333333333</v>
      </c>
      <c r="H115" s="9">
        <f t="shared" si="13"/>
        <v>2352.0333333333333</v>
      </c>
      <c r="I115" s="9">
        <f t="shared" si="8"/>
        <v>57.655568970684165</v>
      </c>
      <c r="J115" s="10">
        <f t="shared" si="12"/>
        <v>2.451307477389103E-2</v>
      </c>
      <c r="K115" s="8" t="s">
        <v>20</v>
      </c>
      <c r="L115" s="14" t="s">
        <v>23</v>
      </c>
      <c r="M115" s="9">
        <f t="shared" si="9"/>
        <v>2290.94</v>
      </c>
      <c r="N115" s="11">
        <v>0</v>
      </c>
      <c r="O115" s="9">
        <f t="shared" si="10"/>
        <v>2290.94</v>
      </c>
      <c r="P115" s="9">
        <f t="shared" si="11"/>
        <v>45818.8</v>
      </c>
      <c r="Q115" t="s">
        <v>162</v>
      </c>
      <c r="R115" s="7"/>
    </row>
    <row r="116" spans="1:18" s="6" customFormat="1" ht="27" hidden="1" customHeight="1">
      <c r="A116" s="8">
        <v>111</v>
      </c>
      <c r="B116" s="13" t="s">
        <v>74</v>
      </c>
      <c r="C116" s="12" t="s">
        <v>73</v>
      </c>
      <c r="D116" s="9">
        <v>142645.48000000001</v>
      </c>
      <c r="E116" s="9">
        <v>145415.29999999999</v>
      </c>
      <c r="F116" s="9">
        <v>138490.76</v>
      </c>
      <c r="G116" s="9">
        <f t="shared" si="13"/>
        <v>142183.84666666668</v>
      </c>
      <c r="H116" s="9">
        <f t="shared" si="13"/>
        <v>142183.84666666668</v>
      </c>
      <c r="I116" s="9">
        <f t="shared" si="8"/>
        <v>3485.2751044549218</v>
      </c>
      <c r="J116" s="10">
        <f t="shared" si="12"/>
        <v>2.4512454727897044E-2</v>
      </c>
      <c r="K116" s="8" t="s">
        <v>20</v>
      </c>
      <c r="L116" s="14" t="s">
        <v>29</v>
      </c>
      <c r="M116" s="9">
        <f t="shared" si="9"/>
        <v>138490.76</v>
      </c>
      <c r="N116" s="11">
        <v>0</v>
      </c>
      <c r="O116" s="9">
        <f t="shared" si="10"/>
        <v>138490.76</v>
      </c>
      <c r="P116" s="9">
        <f t="shared" si="11"/>
        <v>415472.28</v>
      </c>
      <c r="Q116" t="s">
        <v>125</v>
      </c>
      <c r="R116" s="7"/>
    </row>
    <row r="117" spans="1:18" s="6" customFormat="1" ht="27" hidden="1" customHeight="1">
      <c r="A117" s="8">
        <v>112</v>
      </c>
      <c r="B117" s="13" t="s">
        <v>106</v>
      </c>
      <c r="C117" s="12" t="s">
        <v>105</v>
      </c>
      <c r="D117" s="9">
        <v>889.26</v>
      </c>
      <c r="E117" s="9">
        <v>906.53</v>
      </c>
      <c r="F117" s="9">
        <v>863.36</v>
      </c>
      <c r="G117" s="9">
        <f t="shared" si="13"/>
        <v>886.38333333333333</v>
      </c>
      <c r="H117" s="9">
        <f t="shared" si="13"/>
        <v>886.38333333333333</v>
      </c>
      <c r="I117" s="9">
        <f t="shared" si="8"/>
        <v>21.728291081751745</v>
      </c>
      <c r="J117" s="10">
        <f t="shared" si="12"/>
        <v>2.4513424682795344E-2</v>
      </c>
      <c r="K117" s="8" t="s">
        <v>20</v>
      </c>
      <c r="L117" s="14" t="s">
        <v>27</v>
      </c>
      <c r="M117" s="9">
        <f t="shared" si="9"/>
        <v>863.36</v>
      </c>
      <c r="N117" s="11">
        <v>0</v>
      </c>
      <c r="O117" s="9">
        <f t="shared" si="10"/>
        <v>863.36</v>
      </c>
      <c r="P117" s="9">
        <f t="shared" si="11"/>
        <v>8633.6</v>
      </c>
      <c r="Q117" t="s">
        <v>209</v>
      </c>
      <c r="R117" s="7"/>
    </row>
    <row r="118" spans="1:18" s="6" customFormat="1" ht="27" hidden="1" customHeight="1">
      <c r="A118" s="8">
        <v>113</v>
      </c>
      <c r="B118" s="13" t="s">
        <v>106</v>
      </c>
      <c r="C118" s="12" t="s">
        <v>105</v>
      </c>
      <c r="D118" s="9">
        <v>1069.3</v>
      </c>
      <c r="E118" s="9">
        <v>1090.07</v>
      </c>
      <c r="F118" s="9">
        <v>1038.1600000000001</v>
      </c>
      <c r="G118" s="9">
        <f t="shared" si="13"/>
        <v>1065.8433333333332</v>
      </c>
      <c r="H118" s="9">
        <f t="shared" si="13"/>
        <v>1065.8433333333332</v>
      </c>
      <c r="I118" s="9">
        <f t="shared" si="8"/>
        <v>26.127063235911709</v>
      </c>
      <c r="J118" s="10">
        <f t="shared" si="12"/>
        <v>2.4513042788569656E-2</v>
      </c>
      <c r="K118" s="8" t="s">
        <v>20</v>
      </c>
      <c r="L118" s="14" t="s">
        <v>31</v>
      </c>
      <c r="M118" s="9">
        <f t="shared" si="9"/>
        <v>1038.1600000000001</v>
      </c>
      <c r="N118" s="11">
        <v>0</v>
      </c>
      <c r="O118" s="9">
        <f t="shared" si="10"/>
        <v>1038.1600000000001</v>
      </c>
      <c r="P118" s="9">
        <f t="shared" si="11"/>
        <v>5190.8</v>
      </c>
      <c r="Q118" t="s">
        <v>210</v>
      </c>
      <c r="R118" s="7"/>
    </row>
    <row r="119" spans="1:18" s="6" customFormat="1" ht="27" hidden="1" customHeight="1">
      <c r="A119" s="8">
        <v>114</v>
      </c>
      <c r="B119" s="13" t="s">
        <v>106</v>
      </c>
      <c r="C119" s="12" t="s">
        <v>105</v>
      </c>
      <c r="D119" s="9">
        <v>1296.32</v>
      </c>
      <c r="E119" s="9">
        <v>1321.49</v>
      </c>
      <c r="F119" s="9">
        <v>1258.56</v>
      </c>
      <c r="G119" s="9">
        <f t="shared" si="13"/>
        <v>1292.1233333333332</v>
      </c>
      <c r="H119" s="9">
        <f t="shared" si="13"/>
        <v>1292.1233333333332</v>
      </c>
      <c r="I119" s="9">
        <f t="shared" si="8"/>
        <v>31.674204541445633</v>
      </c>
      <c r="J119" s="10">
        <f t="shared" si="12"/>
        <v>2.4513298169250332E-2</v>
      </c>
      <c r="K119" s="8" t="s">
        <v>20</v>
      </c>
      <c r="L119" s="14" t="s">
        <v>27</v>
      </c>
      <c r="M119" s="9">
        <f t="shared" si="9"/>
        <v>1258.56</v>
      </c>
      <c r="N119" s="11">
        <v>0</v>
      </c>
      <c r="O119" s="9">
        <f t="shared" si="10"/>
        <v>1258.56</v>
      </c>
      <c r="P119" s="9">
        <f t="shared" si="11"/>
        <v>12585.599999999999</v>
      </c>
      <c r="Q119" t="s">
        <v>127</v>
      </c>
      <c r="R119" s="7"/>
    </row>
    <row r="120" spans="1:18" s="6" customFormat="1" ht="27" hidden="1" customHeight="1">
      <c r="A120" s="8">
        <v>115</v>
      </c>
      <c r="B120" s="13" t="s">
        <v>106</v>
      </c>
      <c r="C120" s="12" t="s">
        <v>105</v>
      </c>
      <c r="D120" s="9">
        <v>1603.51</v>
      </c>
      <c r="E120" s="9">
        <v>1634.65</v>
      </c>
      <c r="F120" s="9">
        <v>1556.81</v>
      </c>
      <c r="G120" s="9">
        <f t="shared" si="13"/>
        <v>1598.323333333333</v>
      </c>
      <c r="H120" s="9">
        <f t="shared" si="13"/>
        <v>1598.323333333333</v>
      </c>
      <c r="I120" s="9">
        <f t="shared" si="8"/>
        <v>39.178342656796225</v>
      </c>
      <c r="J120" s="10">
        <f t="shared" si="12"/>
        <v>2.4512150851911212E-2</v>
      </c>
      <c r="K120" s="8" t="s">
        <v>20</v>
      </c>
      <c r="L120" s="14" t="s">
        <v>27</v>
      </c>
      <c r="M120" s="9">
        <f t="shared" si="9"/>
        <v>1556.81</v>
      </c>
      <c r="N120" s="11">
        <v>0</v>
      </c>
      <c r="O120" s="9">
        <f t="shared" si="10"/>
        <v>1556.81</v>
      </c>
      <c r="P120" s="9">
        <f t="shared" si="11"/>
        <v>15568.099999999999</v>
      </c>
      <c r="Q120" t="s">
        <v>126</v>
      </c>
      <c r="R120" s="7"/>
    </row>
    <row r="121" spans="1:18" s="6" customFormat="1" ht="39.75" hidden="1" customHeight="1">
      <c r="A121" s="8">
        <v>116</v>
      </c>
      <c r="B121" s="13" t="s">
        <v>60</v>
      </c>
      <c r="C121" s="12" t="s">
        <v>39</v>
      </c>
      <c r="D121" s="9">
        <v>3241.91</v>
      </c>
      <c r="E121" s="9">
        <v>3304.86</v>
      </c>
      <c r="F121" s="9">
        <v>3147.49</v>
      </c>
      <c r="G121" s="9">
        <f t="shared" si="13"/>
        <v>3231.42</v>
      </c>
      <c r="H121" s="9">
        <f t="shared" si="13"/>
        <v>3231.42</v>
      </c>
      <c r="I121" s="9">
        <f t="shared" si="8"/>
        <v>79.207697226974261</v>
      </c>
      <c r="J121" s="10">
        <f t="shared" si="12"/>
        <v>2.4511730826377958E-2</v>
      </c>
      <c r="K121" s="8" t="s">
        <v>20</v>
      </c>
      <c r="L121" s="14" t="s">
        <v>27</v>
      </c>
      <c r="M121" s="9">
        <f t="shared" si="9"/>
        <v>3147.49</v>
      </c>
      <c r="N121" s="11">
        <v>0</v>
      </c>
      <c r="O121" s="9">
        <f t="shared" si="10"/>
        <v>3147.49</v>
      </c>
      <c r="P121" s="9">
        <f t="shared" si="11"/>
        <v>31474.899999999998</v>
      </c>
      <c r="Q121" t="s">
        <v>211</v>
      </c>
      <c r="R121" s="7"/>
    </row>
    <row r="122" spans="1:18" s="6" customFormat="1" ht="38.25" hidden="1" customHeight="1">
      <c r="A122" s="8">
        <v>117</v>
      </c>
      <c r="B122" s="13" t="s">
        <v>60</v>
      </c>
      <c r="C122" s="12" t="s">
        <v>39</v>
      </c>
      <c r="D122" s="9">
        <v>2593.7600000000002</v>
      </c>
      <c r="E122" s="9">
        <v>2644.12</v>
      </c>
      <c r="F122" s="9">
        <v>2518.21</v>
      </c>
      <c r="G122" s="9">
        <f t="shared" si="13"/>
        <v>2585.3633333333332</v>
      </c>
      <c r="H122" s="9">
        <f t="shared" si="13"/>
        <v>2585.3633333333332</v>
      </c>
      <c r="I122" s="9">
        <f t="shared" si="8"/>
        <v>63.373575197658894</v>
      </c>
      <c r="J122" s="10">
        <f t="shared" si="12"/>
        <v>2.4512444491100113E-2</v>
      </c>
      <c r="K122" s="8" t="s">
        <v>20</v>
      </c>
      <c r="L122" s="14" t="s">
        <v>27</v>
      </c>
      <c r="M122" s="9">
        <f t="shared" si="9"/>
        <v>2518.21</v>
      </c>
      <c r="N122" s="11">
        <v>0</v>
      </c>
      <c r="O122" s="9">
        <f t="shared" si="10"/>
        <v>2518.21</v>
      </c>
      <c r="P122" s="9">
        <f t="shared" si="11"/>
        <v>25182.1</v>
      </c>
      <c r="Q122" t="s">
        <v>212</v>
      </c>
      <c r="R122" s="7"/>
    </row>
    <row r="123" spans="1:18" s="6" customFormat="1" ht="36.75" hidden="1" customHeight="1">
      <c r="A123" s="8">
        <v>118</v>
      </c>
      <c r="B123" s="13" t="s">
        <v>98</v>
      </c>
      <c r="C123" s="12" t="s">
        <v>97</v>
      </c>
      <c r="D123" s="9">
        <v>5446.33</v>
      </c>
      <c r="E123" s="9">
        <v>5552.09</v>
      </c>
      <c r="F123" s="9">
        <v>5287.7</v>
      </c>
      <c r="G123" s="9">
        <f t="shared" si="13"/>
        <v>5428.706666666666</v>
      </c>
      <c r="H123" s="9">
        <f t="shared" si="13"/>
        <v>5428.706666666666</v>
      </c>
      <c r="I123" s="9">
        <f t="shared" si="8"/>
        <v>133.07311686938641</v>
      </c>
      <c r="J123" s="10">
        <f t="shared" si="12"/>
        <v>2.4512858225787314E-2</v>
      </c>
      <c r="K123" s="8" t="s">
        <v>20</v>
      </c>
      <c r="L123" s="14" t="s">
        <v>31</v>
      </c>
      <c r="M123" s="9">
        <f t="shared" si="9"/>
        <v>5287.7</v>
      </c>
      <c r="N123" s="11">
        <v>0</v>
      </c>
      <c r="O123" s="9">
        <f t="shared" si="10"/>
        <v>5287.7</v>
      </c>
      <c r="P123" s="9">
        <f t="shared" si="11"/>
        <v>26438.5</v>
      </c>
      <c r="Q123" t="s">
        <v>213</v>
      </c>
      <c r="R123" s="7"/>
    </row>
    <row r="124" spans="1:18" s="6" customFormat="1" ht="27" hidden="1" customHeight="1">
      <c r="A124" s="8">
        <v>119</v>
      </c>
      <c r="B124" s="22" t="s">
        <v>96</v>
      </c>
      <c r="C124" s="12" t="s">
        <v>95</v>
      </c>
      <c r="D124" s="9">
        <v>7521.34</v>
      </c>
      <c r="E124" s="9">
        <v>7667.38</v>
      </c>
      <c r="F124" s="9">
        <v>7302.27</v>
      </c>
      <c r="G124" s="9">
        <f t="shared" si="13"/>
        <v>7496.9966666666669</v>
      </c>
      <c r="H124" s="9">
        <f t="shared" si="13"/>
        <v>7496.9966666666669</v>
      </c>
      <c r="I124" s="9">
        <f t="shared" si="8"/>
        <v>183.76826829823824</v>
      </c>
      <c r="J124" s="10">
        <f t="shared" si="12"/>
        <v>2.4512251568059685E-2</v>
      </c>
      <c r="K124" s="8" t="s">
        <v>20</v>
      </c>
      <c r="L124" s="14" t="s">
        <v>31</v>
      </c>
      <c r="M124" s="9">
        <f t="shared" si="9"/>
        <v>7302.27</v>
      </c>
      <c r="N124" s="11">
        <v>0</v>
      </c>
      <c r="O124" s="9">
        <f t="shared" si="10"/>
        <v>7302.27</v>
      </c>
      <c r="P124" s="9">
        <f t="shared" si="11"/>
        <v>36511.350000000006</v>
      </c>
      <c r="Q124" t="s">
        <v>214</v>
      </c>
      <c r="R124" s="7"/>
    </row>
    <row r="125" spans="1:18" s="6" customFormat="1" ht="27" hidden="1" customHeight="1">
      <c r="A125" s="8">
        <v>120</v>
      </c>
      <c r="B125" s="22" t="s">
        <v>96</v>
      </c>
      <c r="C125" s="12" t="s">
        <v>95</v>
      </c>
      <c r="D125" s="9">
        <v>7650.75</v>
      </c>
      <c r="E125" s="9">
        <v>7799.31</v>
      </c>
      <c r="F125" s="9">
        <v>7427.91</v>
      </c>
      <c r="G125" s="9">
        <f t="shared" si="13"/>
        <v>7625.9900000000007</v>
      </c>
      <c r="H125" s="9">
        <f t="shared" si="13"/>
        <v>7625.9900000000007</v>
      </c>
      <c r="I125" s="9">
        <f t="shared" si="8"/>
        <v>186.93390061730403</v>
      </c>
      <c r="J125" s="10">
        <f t="shared" si="12"/>
        <v>2.4512738754876941E-2</v>
      </c>
      <c r="K125" s="8" t="s">
        <v>20</v>
      </c>
      <c r="L125" s="14" t="s">
        <v>31</v>
      </c>
      <c r="M125" s="9">
        <f t="shared" si="9"/>
        <v>7427.91</v>
      </c>
      <c r="N125" s="11">
        <v>0</v>
      </c>
      <c r="O125" s="9">
        <f t="shared" si="10"/>
        <v>7427.91</v>
      </c>
      <c r="P125" s="9">
        <f t="shared" si="11"/>
        <v>37139.550000000003</v>
      </c>
      <c r="Q125" t="s">
        <v>215</v>
      </c>
      <c r="R125" s="7"/>
    </row>
    <row r="126" spans="1:18" s="6" customFormat="1" ht="38.25" hidden="1" customHeight="1">
      <c r="A126" s="8">
        <v>121</v>
      </c>
      <c r="B126" s="13" t="s">
        <v>104</v>
      </c>
      <c r="C126" s="12" t="s">
        <v>103</v>
      </c>
      <c r="D126" s="9">
        <v>5187.5200000000004</v>
      </c>
      <c r="E126" s="9">
        <v>5288.25</v>
      </c>
      <c r="F126" s="9">
        <v>5036.43</v>
      </c>
      <c r="G126" s="9">
        <f t="shared" si="13"/>
        <v>5170.7333333333336</v>
      </c>
      <c r="H126" s="9">
        <f t="shared" si="13"/>
        <v>5170.7333333333336</v>
      </c>
      <c r="I126" s="9">
        <f t="shared" si="8"/>
        <v>126.74648805128015</v>
      </c>
      <c r="J126" s="10">
        <f t="shared" si="12"/>
        <v>2.4512284792217766E-2</v>
      </c>
      <c r="K126" s="8" t="s">
        <v>20</v>
      </c>
      <c r="L126" s="14" t="s">
        <v>31</v>
      </c>
      <c r="M126" s="9">
        <f t="shared" si="9"/>
        <v>5036.43</v>
      </c>
      <c r="N126" s="11">
        <v>0</v>
      </c>
      <c r="O126" s="9">
        <f t="shared" si="10"/>
        <v>5036.43</v>
      </c>
      <c r="P126" s="9">
        <f t="shared" si="11"/>
        <v>25182.15</v>
      </c>
      <c r="Q126" t="s">
        <v>216</v>
      </c>
      <c r="R126" s="7"/>
    </row>
    <row r="127" spans="1:18" s="6" customFormat="1" ht="39" hidden="1" customHeight="1">
      <c r="A127" s="8">
        <v>122</v>
      </c>
      <c r="B127" s="13" t="s">
        <v>104</v>
      </c>
      <c r="C127" s="12" t="s">
        <v>103</v>
      </c>
      <c r="D127" s="9">
        <v>5446.33</v>
      </c>
      <c r="E127" s="9">
        <v>5552.09</v>
      </c>
      <c r="F127" s="9">
        <v>5287.7</v>
      </c>
      <c r="G127" s="9">
        <f t="shared" si="13"/>
        <v>5428.706666666666</v>
      </c>
      <c r="H127" s="9">
        <f t="shared" si="13"/>
        <v>5428.706666666666</v>
      </c>
      <c r="I127" s="9">
        <f t="shared" si="8"/>
        <v>133.07311686938641</v>
      </c>
      <c r="J127" s="10">
        <f t="shared" si="12"/>
        <v>2.4512858225787314E-2</v>
      </c>
      <c r="K127" s="8" t="s">
        <v>20</v>
      </c>
      <c r="L127" s="14" t="s">
        <v>31</v>
      </c>
      <c r="M127" s="9">
        <f t="shared" si="9"/>
        <v>5287.7</v>
      </c>
      <c r="N127" s="11">
        <v>0</v>
      </c>
      <c r="O127" s="9">
        <f t="shared" si="10"/>
        <v>5287.7</v>
      </c>
      <c r="P127" s="9">
        <f t="shared" si="11"/>
        <v>26438.5</v>
      </c>
      <c r="Q127" t="s">
        <v>136</v>
      </c>
      <c r="R127" s="7"/>
    </row>
    <row r="128" spans="1:18" s="6" customFormat="1" ht="39.75" hidden="1" customHeight="1">
      <c r="A128" s="8">
        <v>123</v>
      </c>
      <c r="B128" s="13" t="s">
        <v>78</v>
      </c>
      <c r="C128" s="12" t="s">
        <v>77</v>
      </c>
      <c r="D128" s="9">
        <v>23341.58</v>
      </c>
      <c r="E128" s="9">
        <v>23794.82</v>
      </c>
      <c r="F128" s="9">
        <v>22661.73</v>
      </c>
      <c r="G128" s="9">
        <f t="shared" si="13"/>
        <v>23266.043333333335</v>
      </c>
      <c r="H128" s="9">
        <f t="shared" si="13"/>
        <v>23266.043333333335</v>
      </c>
      <c r="I128" s="9">
        <f t="shared" si="8"/>
        <v>570.30919511553873</v>
      </c>
      <c r="J128" s="10">
        <f t="shared" si="12"/>
        <v>2.4512513234188595E-2</v>
      </c>
      <c r="K128" s="8" t="s">
        <v>20</v>
      </c>
      <c r="L128" s="14" t="s">
        <v>31</v>
      </c>
      <c r="M128" s="9">
        <f t="shared" si="9"/>
        <v>22661.73</v>
      </c>
      <c r="N128" s="11">
        <v>0</v>
      </c>
      <c r="O128" s="9">
        <f t="shared" si="10"/>
        <v>22661.73</v>
      </c>
      <c r="P128" s="9">
        <f t="shared" si="11"/>
        <v>113308.65</v>
      </c>
      <c r="Q128" t="s">
        <v>217</v>
      </c>
      <c r="R128" s="7"/>
    </row>
    <row r="129" spans="1:18" s="6" customFormat="1" ht="42.75" hidden="1" customHeight="1">
      <c r="A129" s="8">
        <v>124</v>
      </c>
      <c r="B129" s="13" t="s">
        <v>78</v>
      </c>
      <c r="C129" s="12" t="s">
        <v>77</v>
      </c>
      <c r="D129" s="9">
        <v>23341.58</v>
      </c>
      <c r="E129" s="9">
        <v>23794.82</v>
      </c>
      <c r="F129" s="9">
        <v>22661.73</v>
      </c>
      <c r="G129" s="9">
        <f t="shared" si="13"/>
        <v>23266.043333333335</v>
      </c>
      <c r="H129" s="9">
        <f t="shared" si="13"/>
        <v>23266.043333333335</v>
      </c>
      <c r="I129" s="9">
        <f t="shared" si="8"/>
        <v>570.30919511553873</v>
      </c>
      <c r="J129" s="10">
        <f t="shared" si="12"/>
        <v>2.4512513234188595E-2</v>
      </c>
      <c r="K129" s="8" t="s">
        <v>20</v>
      </c>
      <c r="L129" s="14" t="s">
        <v>31</v>
      </c>
      <c r="M129" s="9">
        <f t="shared" si="9"/>
        <v>22661.73</v>
      </c>
      <c r="N129" s="11">
        <v>0</v>
      </c>
      <c r="O129" s="9">
        <f t="shared" si="10"/>
        <v>22661.73</v>
      </c>
      <c r="P129" s="9">
        <f t="shared" si="11"/>
        <v>113308.65</v>
      </c>
      <c r="Q129" t="s">
        <v>218</v>
      </c>
      <c r="R129" s="7"/>
    </row>
    <row r="130" spans="1:18" s="6" customFormat="1" ht="27" hidden="1" customHeight="1">
      <c r="A130" s="8">
        <v>125</v>
      </c>
      <c r="B130" s="22" t="s">
        <v>76</v>
      </c>
      <c r="C130" s="12" t="s">
        <v>75</v>
      </c>
      <c r="D130" s="9">
        <v>17505.900000000001</v>
      </c>
      <c r="E130" s="9">
        <v>17845.82</v>
      </c>
      <c r="F130" s="9">
        <v>16996.02</v>
      </c>
      <c r="G130" s="9">
        <f t="shared" si="13"/>
        <v>17449.24666666667</v>
      </c>
      <c r="H130" s="9">
        <f t="shared" si="13"/>
        <v>17449.24666666667</v>
      </c>
      <c r="I130" s="9">
        <f t="shared" si="8"/>
        <v>427.72328687287194</v>
      </c>
      <c r="J130" s="10">
        <f t="shared" si="12"/>
        <v>2.451242136945388E-2</v>
      </c>
      <c r="K130" s="8" t="s">
        <v>20</v>
      </c>
      <c r="L130" s="14" t="s">
        <v>31</v>
      </c>
      <c r="M130" s="9">
        <f t="shared" si="9"/>
        <v>16996.02</v>
      </c>
      <c r="N130" s="11">
        <v>0</v>
      </c>
      <c r="O130" s="9">
        <f t="shared" si="10"/>
        <v>16996.02</v>
      </c>
      <c r="P130" s="9">
        <f t="shared" si="11"/>
        <v>84980.1</v>
      </c>
      <c r="Q130" t="s">
        <v>219</v>
      </c>
      <c r="R130" s="7"/>
    </row>
    <row r="131" spans="1:18" s="6" customFormat="1" ht="27" hidden="1" customHeight="1">
      <c r="A131" s="8">
        <v>126</v>
      </c>
      <c r="B131" s="22" t="s">
        <v>76</v>
      </c>
      <c r="C131" s="12" t="s">
        <v>75</v>
      </c>
      <c r="D131" s="9">
        <v>17505.900000000001</v>
      </c>
      <c r="E131" s="9">
        <v>17845.82</v>
      </c>
      <c r="F131" s="9">
        <v>16996.02</v>
      </c>
      <c r="G131" s="9">
        <f t="shared" si="13"/>
        <v>17449.24666666667</v>
      </c>
      <c r="H131" s="9">
        <f t="shared" si="13"/>
        <v>17449.24666666667</v>
      </c>
      <c r="I131" s="9">
        <f t="shared" si="8"/>
        <v>427.72328687287194</v>
      </c>
      <c r="J131" s="10">
        <f t="shared" si="12"/>
        <v>2.451242136945388E-2</v>
      </c>
      <c r="K131" s="8" t="s">
        <v>20</v>
      </c>
      <c r="L131" s="14" t="s">
        <v>31</v>
      </c>
      <c r="M131" s="9">
        <f t="shared" si="9"/>
        <v>16996.02</v>
      </c>
      <c r="N131" s="11">
        <v>0</v>
      </c>
      <c r="O131" s="9">
        <f t="shared" si="10"/>
        <v>16996.02</v>
      </c>
      <c r="P131" s="9">
        <f t="shared" si="11"/>
        <v>84980.1</v>
      </c>
      <c r="Q131" t="s">
        <v>220</v>
      </c>
      <c r="R131" s="7"/>
    </row>
    <row r="132" spans="1:18" s="6" customFormat="1" ht="27" hidden="1" customHeight="1">
      <c r="A132" s="8">
        <v>127</v>
      </c>
      <c r="B132" s="22" t="s">
        <v>76</v>
      </c>
      <c r="C132" s="12" t="s">
        <v>75</v>
      </c>
      <c r="D132" s="9">
        <v>17505.900000000001</v>
      </c>
      <c r="E132" s="9">
        <v>17845.82</v>
      </c>
      <c r="F132" s="9">
        <v>16996.02</v>
      </c>
      <c r="G132" s="9">
        <f t="shared" si="13"/>
        <v>17449.24666666667</v>
      </c>
      <c r="H132" s="9">
        <f t="shared" si="13"/>
        <v>17449.24666666667</v>
      </c>
      <c r="I132" s="9">
        <f t="shared" si="8"/>
        <v>427.72328687287194</v>
      </c>
      <c r="J132" s="10">
        <f t="shared" si="12"/>
        <v>2.451242136945388E-2</v>
      </c>
      <c r="K132" s="8" t="s">
        <v>20</v>
      </c>
      <c r="L132" s="14" t="s">
        <v>31</v>
      </c>
      <c r="M132" s="9">
        <f t="shared" si="9"/>
        <v>16996.02</v>
      </c>
      <c r="N132" s="11">
        <v>0</v>
      </c>
      <c r="O132" s="9">
        <f t="shared" si="10"/>
        <v>16996.02</v>
      </c>
      <c r="P132" s="9">
        <f t="shared" si="11"/>
        <v>84980.1</v>
      </c>
      <c r="Q132" t="s">
        <v>221</v>
      </c>
      <c r="R132" s="7"/>
    </row>
    <row r="133" spans="1:18" s="6" customFormat="1" ht="27" hidden="1" customHeight="1">
      <c r="A133" s="8">
        <v>128</v>
      </c>
      <c r="B133" s="22" t="s">
        <v>76</v>
      </c>
      <c r="C133" s="12" t="s">
        <v>75</v>
      </c>
      <c r="D133" s="9">
        <v>17505.900000000001</v>
      </c>
      <c r="E133" s="9">
        <v>17845.82</v>
      </c>
      <c r="F133" s="9">
        <v>16996.02</v>
      </c>
      <c r="G133" s="9">
        <f t="shared" si="13"/>
        <v>17449.24666666667</v>
      </c>
      <c r="H133" s="9">
        <f t="shared" si="13"/>
        <v>17449.24666666667</v>
      </c>
      <c r="I133" s="9">
        <f t="shared" si="8"/>
        <v>427.72328687287194</v>
      </c>
      <c r="J133" s="10">
        <f t="shared" si="12"/>
        <v>2.451242136945388E-2</v>
      </c>
      <c r="K133" s="8" t="s">
        <v>20</v>
      </c>
      <c r="L133" s="14" t="s">
        <v>31</v>
      </c>
      <c r="M133" s="9">
        <f t="shared" si="9"/>
        <v>16996.02</v>
      </c>
      <c r="N133" s="11">
        <v>0</v>
      </c>
      <c r="O133" s="9">
        <f t="shared" si="10"/>
        <v>16996.02</v>
      </c>
      <c r="P133" s="9">
        <f t="shared" si="11"/>
        <v>84980.1</v>
      </c>
      <c r="Q133" t="s">
        <v>222</v>
      </c>
      <c r="R133" s="7"/>
    </row>
    <row r="134" spans="1:18" s="6" customFormat="1" ht="27" hidden="1" customHeight="1">
      <c r="A134" s="8">
        <v>129</v>
      </c>
      <c r="B134" s="22" t="s">
        <v>76</v>
      </c>
      <c r="C134" s="12" t="s">
        <v>75</v>
      </c>
      <c r="D134" s="9">
        <v>17505.900000000001</v>
      </c>
      <c r="E134" s="9">
        <v>17845.82</v>
      </c>
      <c r="F134" s="9">
        <v>16996.02</v>
      </c>
      <c r="G134" s="9">
        <f t="shared" si="13"/>
        <v>17449.24666666667</v>
      </c>
      <c r="H134" s="9">
        <f t="shared" si="13"/>
        <v>17449.24666666667</v>
      </c>
      <c r="I134" s="9">
        <f t="shared" si="8"/>
        <v>427.72328687287194</v>
      </c>
      <c r="J134" s="10">
        <f t="shared" si="12"/>
        <v>2.451242136945388E-2</v>
      </c>
      <c r="K134" s="8" t="s">
        <v>20</v>
      </c>
      <c r="L134" s="14" t="s">
        <v>31</v>
      </c>
      <c r="M134" s="9">
        <f t="shared" si="9"/>
        <v>16996.02</v>
      </c>
      <c r="N134" s="11">
        <v>0</v>
      </c>
      <c r="O134" s="9">
        <f t="shared" si="10"/>
        <v>16996.02</v>
      </c>
      <c r="P134" s="9">
        <f t="shared" si="11"/>
        <v>84980.1</v>
      </c>
      <c r="Q134" t="s">
        <v>223</v>
      </c>
      <c r="R134" s="7"/>
    </row>
    <row r="135" spans="1:18" s="6" customFormat="1" ht="27" hidden="1" customHeight="1">
      <c r="A135" s="8">
        <v>130</v>
      </c>
      <c r="B135" s="22" t="s">
        <v>76</v>
      </c>
      <c r="C135" s="12" t="s">
        <v>75</v>
      </c>
      <c r="D135" s="9">
        <v>8429.44</v>
      </c>
      <c r="E135" s="9">
        <v>8593.1200000000008</v>
      </c>
      <c r="F135" s="9">
        <v>8183.92</v>
      </c>
      <c r="G135" s="9">
        <f t="shared" si="13"/>
        <v>8402.1600000000017</v>
      </c>
      <c r="H135" s="9">
        <f t="shared" si="13"/>
        <v>8402.1600000000017</v>
      </c>
      <c r="I135" s="9">
        <f t="shared" si="8"/>
        <v>205.95948339418641</v>
      </c>
      <c r="J135" s="10">
        <f t="shared" si="12"/>
        <v>2.4512682857049422E-2</v>
      </c>
      <c r="K135" s="8" t="s">
        <v>20</v>
      </c>
      <c r="L135" s="14" t="s">
        <v>29</v>
      </c>
      <c r="M135" s="9">
        <f t="shared" si="9"/>
        <v>8183.92</v>
      </c>
      <c r="N135" s="11">
        <v>0</v>
      </c>
      <c r="O135" s="9">
        <f t="shared" si="10"/>
        <v>8183.92</v>
      </c>
      <c r="P135" s="9">
        <f t="shared" si="11"/>
        <v>24551.760000000002</v>
      </c>
      <c r="Q135" t="s">
        <v>224</v>
      </c>
      <c r="R135" s="7"/>
    </row>
    <row r="136" spans="1:18" s="6" customFormat="1" ht="27" hidden="1" customHeight="1">
      <c r="A136" s="8">
        <v>131</v>
      </c>
      <c r="B136" s="22" t="s">
        <v>76</v>
      </c>
      <c r="C136" s="12" t="s">
        <v>75</v>
      </c>
      <c r="D136" s="9">
        <v>4668.76</v>
      </c>
      <c r="E136" s="9">
        <v>4759.42</v>
      </c>
      <c r="F136" s="9">
        <v>4532.78</v>
      </c>
      <c r="G136" s="9">
        <f t="shared" si="13"/>
        <v>4653.6533333333327</v>
      </c>
      <c r="H136" s="9">
        <f t="shared" si="13"/>
        <v>4653.6533333333327</v>
      </c>
      <c r="I136" s="9">
        <f t="shared" ref="I136:I199" si="14">STDEVA(D136:F136)</f>
        <v>114.07270021058227</v>
      </c>
      <c r="J136" s="10">
        <f t="shared" si="12"/>
        <v>2.4512504915976181E-2</v>
      </c>
      <c r="K136" s="8" t="s">
        <v>20</v>
      </c>
      <c r="L136" s="14" t="s">
        <v>29</v>
      </c>
      <c r="M136" s="9">
        <f t="shared" ref="M136:M199" si="15">MIN(D136:F136)</f>
        <v>4532.78</v>
      </c>
      <c r="N136" s="11">
        <v>0</v>
      </c>
      <c r="O136" s="9">
        <f t="shared" ref="O136:O199" si="16">ROUND(M136+(M136*N136/100),2)</f>
        <v>4532.78</v>
      </c>
      <c r="P136" s="9">
        <f t="shared" ref="P136:P199" si="17">O136*L136</f>
        <v>13598.34</v>
      </c>
      <c r="Q136" t="s">
        <v>225</v>
      </c>
      <c r="R136" s="7"/>
    </row>
    <row r="137" spans="1:18" s="6" customFormat="1" ht="27" hidden="1" customHeight="1">
      <c r="A137" s="8">
        <v>132</v>
      </c>
      <c r="B137" s="19" t="s">
        <v>47</v>
      </c>
      <c r="C137" s="17" t="s">
        <v>48</v>
      </c>
      <c r="D137" s="9">
        <v>4668.76</v>
      </c>
      <c r="E137" s="9">
        <v>4759.42</v>
      </c>
      <c r="F137" s="9">
        <v>4532.78</v>
      </c>
      <c r="G137" s="9">
        <f t="shared" si="13"/>
        <v>4653.6533333333327</v>
      </c>
      <c r="H137" s="9">
        <f t="shared" si="13"/>
        <v>4653.6533333333327</v>
      </c>
      <c r="I137" s="9">
        <f t="shared" si="14"/>
        <v>114.07270021058227</v>
      </c>
      <c r="J137" s="10">
        <f t="shared" si="12"/>
        <v>2.4512504915976181E-2</v>
      </c>
      <c r="K137" s="8" t="s">
        <v>20</v>
      </c>
      <c r="L137" s="14" t="s">
        <v>31</v>
      </c>
      <c r="M137" s="9">
        <f t="shared" si="15"/>
        <v>4532.78</v>
      </c>
      <c r="N137" s="11">
        <v>0</v>
      </c>
      <c r="O137" s="9">
        <f t="shared" si="16"/>
        <v>4532.78</v>
      </c>
      <c r="P137" s="9">
        <f t="shared" si="17"/>
        <v>22663.899999999998</v>
      </c>
      <c r="Q137" t="s">
        <v>226</v>
      </c>
      <c r="R137" s="7"/>
    </row>
    <row r="138" spans="1:18" s="6" customFormat="1" ht="27" hidden="1" customHeight="1">
      <c r="A138" s="8">
        <v>133</v>
      </c>
      <c r="B138" s="13" t="s">
        <v>61</v>
      </c>
      <c r="C138" s="12" t="s">
        <v>62</v>
      </c>
      <c r="D138" s="9">
        <v>12967.67</v>
      </c>
      <c r="E138" s="9">
        <v>13219.47</v>
      </c>
      <c r="F138" s="9">
        <v>12589.97</v>
      </c>
      <c r="G138" s="9">
        <f t="shared" si="13"/>
        <v>12925.703333333333</v>
      </c>
      <c r="H138" s="9">
        <f t="shared" si="13"/>
        <v>12925.703333333333</v>
      </c>
      <c r="I138" s="9">
        <f t="shared" si="14"/>
        <v>316.84138513352917</v>
      </c>
      <c r="J138" s="10">
        <f t="shared" ref="J138:J201" si="18">STDEVA(D138:F138)/(SUM(D138:F138)/COUNTIF(D138:F138,"&gt;0"))</f>
        <v>2.4512506357502857E-2</v>
      </c>
      <c r="K138" s="8" t="s">
        <v>20</v>
      </c>
      <c r="L138" s="14" t="s">
        <v>31</v>
      </c>
      <c r="M138" s="9">
        <f t="shared" si="15"/>
        <v>12589.97</v>
      </c>
      <c r="N138" s="11">
        <v>0</v>
      </c>
      <c r="O138" s="9">
        <f t="shared" si="16"/>
        <v>12589.97</v>
      </c>
      <c r="P138" s="9">
        <f t="shared" si="17"/>
        <v>62949.85</v>
      </c>
      <c r="Q138" t="s">
        <v>227</v>
      </c>
      <c r="R138" s="7"/>
    </row>
    <row r="139" spans="1:18" s="6" customFormat="1" ht="27" hidden="1" customHeight="1">
      <c r="A139" s="8">
        <v>134</v>
      </c>
      <c r="B139" s="21" t="s">
        <v>42</v>
      </c>
      <c r="C139" s="15" t="s">
        <v>43</v>
      </c>
      <c r="D139" s="9">
        <v>9336.4</v>
      </c>
      <c r="E139" s="9">
        <v>9517.69</v>
      </c>
      <c r="F139" s="9">
        <v>9064.4699999999993</v>
      </c>
      <c r="G139" s="9">
        <f t="shared" si="13"/>
        <v>9306.1866666666665</v>
      </c>
      <c r="H139" s="9">
        <f t="shared" si="13"/>
        <v>9306.1866666666665</v>
      </c>
      <c r="I139" s="9">
        <f t="shared" si="14"/>
        <v>228.11559839987615</v>
      </c>
      <c r="J139" s="10">
        <f t="shared" si="18"/>
        <v>2.4512252609003776E-2</v>
      </c>
      <c r="K139" s="8" t="s">
        <v>20</v>
      </c>
      <c r="L139" s="14" t="s">
        <v>27</v>
      </c>
      <c r="M139" s="9">
        <f t="shared" si="15"/>
        <v>9064.4699999999993</v>
      </c>
      <c r="N139" s="11">
        <v>0</v>
      </c>
      <c r="O139" s="9">
        <f t="shared" si="16"/>
        <v>9064.4699999999993</v>
      </c>
      <c r="P139" s="9">
        <f t="shared" si="17"/>
        <v>90644.7</v>
      </c>
      <c r="Q139" t="s">
        <v>138</v>
      </c>
      <c r="R139" s="7"/>
    </row>
    <row r="140" spans="1:18" s="6" customFormat="1" ht="27" hidden="1" customHeight="1">
      <c r="A140" s="8">
        <v>135</v>
      </c>
      <c r="B140" s="21" t="s">
        <v>42</v>
      </c>
      <c r="C140" s="15" t="s">
        <v>43</v>
      </c>
      <c r="D140" s="9">
        <v>9466.94</v>
      </c>
      <c r="E140" s="9">
        <v>9650.76</v>
      </c>
      <c r="F140" s="9">
        <v>9191.2000000000007</v>
      </c>
      <c r="G140" s="9">
        <f t="shared" si="13"/>
        <v>9436.3000000000011</v>
      </c>
      <c r="H140" s="9">
        <f t="shared" si="13"/>
        <v>9436.3000000000011</v>
      </c>
      <c r="I140" s="9">
        <f t="shared" si="14"/>
        <v>231.30705912271654</v>
      </c>
      <c r="J140" s="10">
        <f t="shared" si="18"/>
        <v>2.4512474075931934E-2</v>
      </c>
      <c r="K140" s="8" t="s">
        <v>20</v>
      </c>
      <c r="L140" s="14" t="s">
        <v>27</v>
      </c>
      <c r="M140" s="9">
        <f t="shared" si="15"/>
        <v>9191.2000000000007</v>
      </c>
      <c r="N140" s="11">
        <v>0</v>
      </c>
      <c r="O140" s="9">
        <f t="shared" si="16"/>
        <v>9191.2000000000007</v>
      </c>
      <c r="P140" s="9">
        <f t="shared" si="17"/>
        <v>91912</v>
      </c>
      <c r="Q140" t="s">
        <v>137</v>
      </c>
      <c r="R140" s="7"/>
    </row>
    <row r="141" spans="1:18" s="6" customFormat="1" ht="27" hidden="1" customHeight="1">
      <c r="A141" s="8">
        <v>136</v>
      </c>
      <c r="B141" s="21" t="s">
        <v>42</v>
      </c>
      <c r="C141" s="15" t="s">
        <v>43</v>
      </c>
      <c r="D141" s="9">
        <v>7002.59</v>
      </c>
      <c r="E141" s="9">
        <v>7138.56</v>
      </c>
      <c r="F141" s="9">
        <v>6798.63</v>
      </c>
      <c r="G141" s="9">
        <f t="shared" si="13"/>
        <v>6979.9266666666672</v>
      </c>
      <c r="H141" s="9">
        <f t="shared" si="13"/>
        <v>6979.9266666666672</v>
      </c>
      <c r="I141" s="9">
        <f t="shared" si="14"/>
        <v>171.09448042918677</v>
      </c>
      <c r="J141" s="10">
        <f t="shared" si="18"/>
        <v>2.4512360745316344E-2</v>
      </c>
      <c r="K141" s="8" t="s">
        <v>20</v>
      </c>
      <c r="L141" s="14" t="s">
        <v>27</v>
      </c>
      <c r="M141" s="9">
        <f t="shared" si="15"/>
        <v>6798.63</v>
      </c>
      <c r="N141" s="11">
        <v>0</v>
      </c>
      <c r="O141" s="9">
        <f t="shared" si="16"/>
        <v>6798.63</v>
      </c>
      <c r="P141" s="9">
        <f t="shared" si="17"/>
        <v>67986.3</v>
      </c>
      <c r="Q141" t="s">
        <v>228</v>
      </c>
      <c r="R141" s="7"/>
    </row>
    <row r="142" spans="1:18" s="6" customFormat="1" ht="27" hidden="1" customHeight="1">
      <c r="A142" s="8">
        <v>137</v>
      </c>
      <c r="B142" s="13" t="s">
        <v>49</v>
      </c>
      <c r="C142" s="12" t="s">
        <v>50</v>
      </c>
      <c r="D142" s="9">
        <v>23341.58</v>
      </c>
      <c r="E142" s="9">
        <v>23794.82</v>
      </c>
      <c r="F142" s="9">
        <v>22661.73</v>
      </c>
      <c r="G142" s="9">
        <f t="shared" si="13"/>
        <v>23266.043333333335</v>
      </c>
      <c r="H142" s="9">
        <f t="shared" si="13"/>
        <v>23266.043333333335</v>
      </c>
      <c r="I142" s="9">
        <f t="shared" si="14"/>
        <v>570.30919511553873</v>
      </c>
      <c r="J142" s="10">
        <f t="shared" si="18"/>
        <v>2.4512513234188595E-2</v>
      </c>
      <c r="K142" s="8" t="s">
        <v>20</v>
      </c>
      <c r="L142" s="14" t="s">
        <v>31</v>
      </c>
      <c r="M142" s="9">
        <f t="shared" si="15"/>
        <v>22661.73</v>
      </c>
      <c r="N142" s="11">
        <v>0</v>
      </c>
      <c r="O142" s="9">
        <f t="shared" si="16"/>
        <v>22661.73</v>
      </c>
      <c r="P142" s="9">
        <f t="shared" si="17"/>
        <v>113308.65</v>
      </c>
      <c r="Q142" t="s">
        <v>229</v>
      </c>
      <c r="R142" s="7"/>
    </row>
    <row r="143" spans="1:18" s="6" customFormat="1" ht="27" hidden="1" customHeight="1">
      <c r="A143" s="8">
        <v>138</v>
      </c>
      <c r="B143" s="13" t="s">
        <v>49</v>
      </c>
      <c r="C143" s="12" t="s">
        <v>50</v>
      </c>
      <c r="D143" s="9">
        <v>25935.34</v>
      </c>
      <c r="E143" s="9">
        <v>26438.94</v>
      </c>
      <c r="F143" s="9">
        <v>25179.94</v>
      </c>
      <c r="G143" s="9">
        <f t="shared" si="13"/>
        <v>25851.406666666666</v>
      </c>
      <c r="H143" s="9">
        <f t="shared" si="13"/>
        <v>25851.406666666666</v>
      </c>
      <c r="I143" s="9">
        <f t="shared" si="14"/>
        <v>633.68277026705834</v>
      </c>
      <c r="J143" s="10">
        <f t="shared" si="18"/>
        <v>2.4512506357502857E-2</v>
      </c>
      <c r="K143" s="8" t="s">
        <v>20</v>
      </c>
      <c r="L143" s="14" t="s">
        <v>31</v>
      </c>
      <c r="M143" s="9">
        <f t="shared" si="15"/>
        <v>25179.94</v>
      </c>
      <c r="N143" s="11">
        <v>0</v>
      </c>
      <c r="O143" s="9">
        <f t="shared" si="16"/>
        <v>25179.94</v>
      </c>
      <c r="P143" s="9">
        <f t="shared" si="17"/>
        <v>125899.7</v>
      </c>
      <c r="Q143" t="s">
        <v>188</v>
      </c>
      <c r="R143" s="7"/>
    </row>
    <row r="144" spans="1:18" s="6" customFormat="1" ht="27" hidden="1" customHeight="1">
      <c r="A144" s="8">
        <v>139</v>
      </c>
      <c r="B144" s="13" t="s">
        <v>68</v>
      </c>
      <c r="C144" s="12" t="s">
        <v>67</v>
      </c>
      <c r="D144" s="9">
        <v>51870.68</v>
      </c>
      <c r="E144" s="9">
        <v>52877.87</v>
      </c>
      <c r="F144" s="9">
        <v>50359.88</v>
      </c>
      <c r="G144" s="9">
        <f t="shared" si="13"/>
        <v>51702.81</v>
      </c>
      <c r="H144" s="9">
        <f t="shared" si="13"/>
        <v>51702.81</v>
      </c>
      <c r="I144" s="9">
        <f t="shared" si="14"/>
        <v>1267.3609046755414</v>
      </c>
      <c r="J144" s="10">
        <f t="shared" si="18"/>
        <v>2.4512418274278351E-2</v>
      </c>
      <c r="K144" s="8" t="s">
        <v>20</v>
      </c>
      <c r="L144" s="14" t="s">
        <v>29</v>
      </c>
      <c r="M144" s="9">
        <f t="shared" si="15"/>
        <v>50359.88</v>
      </c>
      <c r="N144" s="11">
        <v>0</v>
      </c>
      <c r="O144" s="9">
        <f t="shared" si="16"/>
        <v>50359.88</v>
      </c>
      <c r="P144" s="9">
        <f t="shared" si="17"/>
        <v>151079.63999999998</v>
      </c>
      <c r="Q144" t="s">
        <v>230</v>
      </c>
      <c r="R144" s="7"/>
    </row>
    <row r="145" spans="1:18" s="6" customFormat="1" ht="27" hidden="1" customHeight="1">
      <c r="A145" s="8">
        <v>140</v>
      </c>
      <c r="B145" s="13" t="s">
        <v>68</v>
      </c>
      <c r="C145" s="12" t="s">
        <v>67</v>
      </c>
      <c r="D145" s="9">
        <v>38903.01</v>
      </c>
      <c r="E145" s="9">
        <v>39658.410000000003</v>
      </c>
      <c r="F145" s="9">
        <v>37769.910000000003</v>
      </c>
      <c r="G145" s="9">
        <f t="shared" si="13"/>
        <v>38777.110000000008</v>
      </c>
      <c r="H145" s="9">
        <f t="shared" si="13"/>
        <v>38777.110000000008</v>
      </c>
      <c r="I145" s="9">
        <f t="shared" si="14"/>
        <v>950.52415540058723</v>
      </c>
      <c r="J145" s="10">
        <f t="shared" si="18"/>
        <v>2.4512506357502843E-2</v>
      </c>
      <c r="K145" s="8" t="s">
        <v>20</v>
      </c>
      <c r="L145" s="14" t="s">
        <v>29</v>
      </c>
      <c r="M145" s="9">
        <f t="shared" si="15"/>
        <v>37769.910000000003</v>
      </c>
      <c r="N145" s="11">
        <v>0</v>
      </c>
      <c r="O145" s="9">
        <f t="shared" si="16"/>
        <v>37769.910000000003</v>
      </c>
      <c r="P145" s="9">
        <f t="shared" si="17"/>
        <v>113309.73000000001</v>
      </c>
      <c r="Q145" t="s">
        <v>231</v>
      </c>
      <c r="R145" s="7"/>
    </row>
    <row r="146" spans="1:18" s="6" customFormat="1" ht="27" hidden="1" customHeight="1">
      <c r="A146" s="8">
        <v>141</v>
      </c>
      <c r="B146" s="13" t="s">
        <v>68</v>
      </c>
      <c r="C146" s="12" t="s">
        <v>67</v>
      </c>
      <c r="D146" s="9">
        <v>42793.08</v>
      </c>
      <c r="E146" s="9">
        <v>43624.01</v>
      </c>
      <c r="F146" s="9">
        <v>41546.68</v>
      </c>
      <c r="G146" s="9">
        <f t="shared" si="13"/>
        <v>42654.59</v>
      </c>
      <c r="H146" s="9">
        <f t="shared" si="13"/>
        <v>42654.59</v>
      </c>
      <c r="I146" s="9">
        <f t="shared" si="14"/>
        <v>1045.5666369485982</v>
      </c>
      <c r="J146" s="10">
        <f t="shared" si="18"/>
        <v>2.4512406213460222E-2</v>
      </c>
      <c r="K146" s="8" t="s">
        <v>20</v>
      </c>
      <c r="L146" s="14" t="s">
        <v>29</v>
      </c>
      <c r="M146" s="9">
        <f t="shared" si="15"/>
        <v>41546.68</v>
      </c>
      <c r="N146" s="11">
        <v>0</v>
      </c>
      <c r="O146" s="9">
        <f t="shared" si="16"/>
        <v>41546.68</v>
      </c>
      <c r="P146" s="9">
        <f t="shared" si="17"/>
        <v>124640.04000000001</v>
      </c>
      <c r="Q146" t="s">
        <v>232</v>
      </c>
      <c r="R146" s="7"/>
    </row>
    <row r="147" spans="1:18" s="6" customFormat="1" ht="27" hidden="1" customHeight="1">
      <c r="A147" s="8">
        <v>142</v>
      </c>
      <c r="B147" s="13" t="s">
        <v>68</v>
      </c>
      <c r="C147" s="12" t="s">
        <v>67</v>
      </c>
      <c r="D147" s="9">
        <v>42793.08</v>
      </c>
      <c r="E147" s="9">
        <v>43624.01</v>
      </c>
      <c r="F147" s="9">
        <v>41546.68</v>
      </c>
      <c r="G147" s="9">
        <f t="shared" si="13"/>
        <v>42654.59</v>
      </c>
      <c r="H147" s="9">
        <f t="shared" si="13"/>
        <v>42654.59</v>
      </c>
      <c r="I147" s="9">
        <f t="shared" si="14"/>
        <v>1045.5666369485982</v>
      </c>
      <c r="J147" s="10">
        <f t="shared" si="18"/>
        <v>2.4512406213460222E-2</v>
      </c>
      <c r="K147" s="8" t="s">
        <v>20</v>
      </c>
      <c r="L147" s="14" t="s">
        <v>29</v>
      </c>
      <c r="M147" s="9">
        <f t="shared" si="15"/>
        <v>41546.68</v>
      </c>
      <c r="N147" s="11">
        <v>0</v>
      </c>
      <c r="O147" s="9">
        <f t="shared" si="16"/>
        <v>41546.68</v>
      </c>
      <c r="P147" s="9">
        <f t="shared" si="17"/>
        <v>124640.04000000001</v>
      </c>
      <c r="Q147" t="s">
        <v>233</v>
      </c>
      <c r="R147" s="7"/>
    </row>
    <row r="148" spans="1:18" s="6" customFormat="1" ht="27" hidden="1" customHeight="1">
      <c r="A148" s="8">
        <v>143</v>
      </c>
      <c r="B148" s="13" t="s">
        <v>102</v>
      </c>
      <c r="C148" s="12" t="s">
        <v>101</v>
      </c>
      <c r="D148" s="9">
        <v>5835.68</v>
      </c>
      <c r="E148" s="9">
        <v>5949</v>
      </c>
      <c r="F148" s="9">
        <v>5665.71</v>
      </c>
      <c r="G148" s="9">
        <f t="shared" si="13"/>
        <v>5816.7966666666662</v>
      </c>
      <c r="H148" s="9">
        <f t="shared" si="13"/>
        <v>5816.7966666666662</v>
      </c>
      <c r="I148" s="9">
        <f t="shared" si="14"/>
        <v>142.58590825650805</v>
      </c>
      <c r="J148" s="10">
        <f t="shared" si="18"/>
        <v>2.45127888127156E-2</v>
      </c>
      <c r="K148" s="8" t="s">
        <v>20</v>
      </c>
      <c r="L148" s="14" t="s">
        <v>27</v>
      </c>
      <c r="M148" s="9">
        <f t="shared" si="15"/>
        <v>5665.71</v>
      </c>
      <c r="N148" s="11">
        <v>0</v>
      </c>
      <c r="O148" s="9">
        <f t="shared" si="16"/>
        <v>5665.71</v>
      </c>
      <c r="P148" s="9">
        <f t="shared" si="17"/>
        <v>56657.1</v>
      </c>
      <c r="Q148" t="s">
        <v>234</v>
      </c>
      <c r="R148" s="7"/>
    </row>
    <row r="149" spans="1:18" s="6" customFormat="1" ht="27" hidden="1" customHeight="1">
      <c r="A149" s="8">
        <v>144</v>
      </c>
      <c r="B149" s="20" t="s">
        <v>44</v>
      </c>
      <c r="C149" s="16" t="s">
        <v>45</v>
      </c>
      <c r="D149" s="9">
        <v>6225.02</v>
      </c>
      <c r="E149" s="9">
        <v>6345.9</v>
      </c>
      <c r="F149" s="9">
        <v>6043.71</v>
      </c>
      <c r="G149" s="9">
        <f t="shared" si="13"/>
        <v>6204.876666666667</v>
      </c>
      <c r="H149" s="9">
        <f t="shared" si="13"/>
        <v>6204.876666666667</v>
      </c>
      <c r="I149" s="9">
        <f t="shared" si="14"/>
        <v>152.09869964379473</v>
      </c>
      <c r="J149" s="10">
        <f t="shared" si="18"/>
        <v>2.4512767588256344E-2</v>
      </c>
      <c r="K149" s="8" t="s">
        <v>20</v>
      </c>
      <c r="L149" s="14" t="s">
        <v>27</v>
      </c>
      <c r="M149" s="9">
        <f t="shared" si="15"/>
        <v>6043.71</v>
      </c>
      <c r="N149" s="11">
        <v>0</v>
      </c>
      <c r="O149" s="9">
        <f t="shared" si="16"/>
        <v>6043.71</v>
      </c>
      <c r="P149" s="9">
        <f t="shared" si="17"/>
        <v>60437.1</v>
      </c>
      <c r="Q149" t="s">
        <v>235</v>
      </c>
      <c r="R149" s="7"/>
    </row>
    <row r="150" spans="1:18" s="6" customFormat="1" ht="27" hidden="1" customHeight="1">
      <c r="A150" s="8">
        <v>145</v>
      </c>
      <c r="B150" s="13" t="s">
        <v>102</v>
      </c>
      <c r="C150" s="12" t="s">
        <v>101</v>
      </c>
      <c r="D150" s="9">
        <v>7780.16</v>
      </c>
      <c r="E150" s="9">
        <v>7931.23</v>
      </c>
      <c r="F150" s="9">
        <v>7553.55</v>
      </c>
      <c r="G150" s="9">
        <f t="shared" ref="G150:H213" si="19">AVERAGE(C150:F150)</f>
        <v>7754.98</v>
      </c>
      <c r="H150" s="9">
        <f t="shared" si="19"/>
        <v>7754.98</v>
      </c>
      <c r="I150" s="9">
        <f t="shared" si="14"/>
        <v>190.09489709090008</v>
      </c>
      <c r="J150" s="10">
        <f t="shared" si="18"/>
        <v>2.4512622481411957E-2</v>
      </c>
      <c r="K150" s="8" t="s">
        <v>20</v>
      </c>
      <c r="L150" s="14" t="s">
        <v>31</v>
      </c>
      <c r="M150" s="9">
        <f t="shared" si="15"/>
        <v>7553.55</v>
      </c>
      <c r="N150" s="11">
        <v>0</v>
      </c>
      <c r="O150" s="9">
        <f t="shared" si="16"/>
        <v>7553.55</v>
      </c>
      <c r="P150" s="9">
        <f t="shared" si="17"/>
        <v>37767.75</v>
      </c>
      <c r="Q150" t="s">
        <v>236</v>
      </c>
      <c r="R150" s="7"/>
    </row>
    <row r="151" spans="1:18" s="6" customFormat="1" ht="27" hidden="1" customHeight="1">
      <c r="A151" s="8">
        <v>146</v>
      </c>
      <c r="B151" s="22" t="s">
        <v>112</v>
      </c>
      <c r="C151" s="12" t="s">
        <v>111</v>
      </c>
      <c r="D151" s="9">
        <v>10283.31</v>
      </c>
      <c r="E151" s="9">
        <v>10482.99</v>
      </c>
      <c r="F151" s="9">
        <v>9983.7999999999993</v>
      </c>
      <c r="G151" s="9">
        <f t="shared" si="19"/>
        <v>10250.033333333333</v>
      </c>
      <c r="H151" s="9">
        <f t="shared" si="19"/>
        <v>10250.033333333333</v>
      </c>
      <c r="I151" s="9">
        <f t="shared" si="14"/>
        <v>251.25319188685634</v>
      </c>
      <c r="J151" s="10">
        <f t="shared" si="18"/>
        <v>2.4512426810337822E-2</v>
      </c>
      <c r="K151" s="8" t="s">
        <v>20</v>
      </c>
      <c r="L151" s="14" t="s">
        <v>26</v>
      </c>
      <c r="M151" s="9">
        <f t="shared" si="15"/>
        <v>9983.7999999999993</v>
      </c>
      <c r="N151" s="11">
        <v>0</v>
      </c>
      <c r="O151" s="9">
        <f t="shared" si="16"/>
        <v>9983.7999999999993</v>
      </c>
      <c r="P151" s="9">
        <f t="shared" si="17"/>
        <v>9983.7999999999993</v>
      </c>
      <c r="Q151" t="s">
        <v>237</v>
      </c>
      <c r="R151" s="7"/>
    </row>
    <row r="152" spans="1:18" s="6" customFormat="1" ht="27" hidden="1" customHeight="1">
      <c r="A152" s="8">
        <v>147</v>
      </c>
      <c r="B152" s="22" t="s">
        <v>112</v>
      </c>
      <c r="C152" s="12" t="s">
        <v>111</v>
      </c>
      <c r="D152" s="9">
        <v>14020.64</v>
      </c>
      <c r="E152" s="9">
        <v>14292.88</v>
      </c>
      <c r="F152" s="9">
        <v>13612.27</v>
      </c>
      <c r="G152" s="9">
        <f t="shared" si="19"/>
        <v>13975.263333333331</v>
      </c>
      <c r="H152" s="9">
        <f t="shared" si="19"/>
        <v>13975.263333333331</v>
      </c>
      <c r="I152" s="9">
        <f t="shared" si="14"/>
        <v>342.5664525801277</v>
      </c>
      <c r="J152" s="10">
        <f t="shared" si="18"/>
        <v>2.4512343303259958E-2</v>
      </c>
      <c r="K152" s="8" t="s">
        <v>20</v>
      </c>
      <c r="L152" s="14" t="s">
        <v>26</v>
      </c>
      <c r="M152" s="9">
        <f t="shared" si="15"/>
        <v>13612.27</v>
      </c>
      <c r="N152" s="11">
        <v>0</v>
      </c>
      <c r="O152" s="9">
        <f t="shared" si="16"/>
        <v>13612.27</v>
      </c>
      <c r="P152" s="9">
        <f t="shared" si="17"/>
        <v>13612.27</v>
      </c>
      <c r="Q152" t="s">
        <v>238</v>
      </c>
      <c r="R152" s="7"/>
    </row>
    <row r="153" spans="1:18" s="6" customFormat="1" ht="27" hidden="1" customHeight="1">
      <c r="A153" s="8">
        <v>148</v>
      </c>
      <c r="B153" s="22" t="s">
        <v>118</v>
      </c>
      <c r="C153" s="12" t="s">
        <v>117</v>
      </c>
      <c r="D153" s="9">
        <v>7011.94</v>
      </c>
      <c r="E153" s="9">
        <v>7148.1</v>
      </c>
      <c r="F153" s="9">
        <v>6807.71</v>
      </c>
      <c r="G153" s="9">
        <f t="shared" si="19"/>
        <v>6989.25</v>
      </c>
      <c r="H153" s="9">
        <f t="shared" si="19"/>
        <v>6989.25</v>
      </c>
      <c r="I153" s="9">
        <f t="shared" si="14"/>
        <v>171.32561133700952</v>
      </c>
      <c r="J153" s="10">
        <f t="shared" si="18"/>
        <v>2.4512731886398329E-2</v>
      </c>
      <c r="K153" s="8" t="s">
        <v>20</v>
      </c>
      <c r="L153" s="14" t="s">
        <v>26</v>
      </c>
      <c r="M153" s="9">
        <f t="shared" si="15"/>
        <v>6807.71</v>
      </c>
      <c r="N153" s="11">
        <v>0</v>
      </c>
      <c r="O153" s="9">
        <f t="shared" si="16"/>
        <v>6807.71</v>
      </c>
      <c r="P153" s="9">
        <f t="shared" si="17"/>
        <v>6807.71</v>
      </c>
      <c r="Q153" t="s">
        <v>200</v>
      </c>
      <c r="R153" s="7"/>
    </row>
    <row r="154" spans="1:18" s="6" customFormat="1" ht="39.75" hidden="1" customHeight="1">
      <c r="A154" s="8">
        <v>149</v>
      </c>
      <c r="B154" s="13" t="s">
        <v>100</v>
      </c>
      <c r="C154" s="12" t="s">
        <v>99</v>
      </c>
      <c r="D154" s="9">
        <v>15561.43</v>
      </c>
      <c r="E154" s="9">
        <v>15863.59</v>
      </c>
      <c r="F154" s="9">
        <v>15108.18</v>
      </c>
      <c r="G154" s="9">
        <f t="shared" si="19"/>
        <v>15511.066666666666</v>
      </c>
      <c r="H154" s="9">
        <f t="shared" si="19"/>
        <v>15511.066666666666</v>
      </c>
      <c r="I154" s="9">
        <f t="shared" si="14"/>
        <v>380.21496029658442</v>
      </c>
      <c r="J154" s="10">
        <f t="shared" si="18"/>
        <v>2.4512496043464737E-2</v>
      </c>
      <c r="K154" s="8" t="s">
        <v>20</v>
      </c>
      <c r="L154" s="14" t="s">
        <v>26</v>
      </c>
      <c r="M154" s="9">
        <f t="shared" si="15"/>
        <v>15108.18</v>
      </c>
      <c r="N154" s="11">
        <v>0</v>
      </c>
      <c r="O154" s="9">
        <f t="shared" si="16"/>
        <v>15108.18</v>
      </c>
      <c r="P154" s="9">
        <f t="shared" si="17"/>
        <v>15108.18</v>
      </c>
      <c r="Q154" t="s">
        <v>239</v>
      </c>
      <c r="R154" s="7"/>
    </row>
    <row r="155" spans="1:18" s="6" customFormat="1" ht="39" hidden="1" customHeight="1">
      <c r="A155" s="8">
        <v>150</v>
      </c>
      <c r="B155" s="13" t="s">
        <v>100</v>
      </c>
      <c r="C155" s="12" t="s">
        <v>99</v>
      </c>
      <c r="D155" s="9">
        <v>3728.03</v>
      </c>
      <c r="E155" s="9">
        <v>3800.42</v>
      </c>
      <c r="F155" s="9">
        <v>3619.45</v>
      </c>
      <c r="G155" s="9">
        <f t="shared" si="19"/>
        <v>3715.9666666666672</v>
      </c>
      <c r="H155" s="9">
        <f t="shared" si="19"/>
        <v>3715.9666666666672</v>
      </c>
      <c r="I155" s="9">
        <f t="shared" si="14"/>
        <v>91.086103404050391</v>
      </c>
      <c r="J155" s="10">
        <f t="shared" si="18"/>
        <v>2.4512088394419679E-2</v>
      </c>
      <c r="K155" s="8" t="s">
        <v>20</v>
      </c>
      <c r="L155" s="14" t="s">
        <v>35</v>
      </c>
      <c r="M155" s="9">
        <f t="shared" si="15"/>
        <v>3619.45</v>
      </c>
      <c r="N155" s="11">
        <v>0</v>
      </c>
      <c r="O155" s="9">
        <f t="shared" si="16"/>
        <v>3619.45</v>
      </c>
      <c r="P155" s="9">
        <f t="shared" si="17"/>
        <v>14477.8</v>
      </c>
      <c r="Q155" t="s">
        <v>240</v>
      </c>
      <c r="R155" s="7"/>
    </row>
    <row r="156" spans="1:18" s="6" customFormat="1" ht="39.75" hidden="1" customHeight="1">
      <c r="A156" s="8">
        <v>151</v>
      </c>
      <c r="B156" s="13" t="s">
        <v>60</v>
      </c>
      <c r="C156" s="12" t="s">
        <v>39</v>
      </c>
      <c r="D156" s="9">
        <v>1815.07</v>
      </c>
      <c r="E156" s="9">
        <v>1850.31</v>
      </c>
      <c r="F156" s="9">
        <v>1762.2</v>
      </c>
      <c r="G156" s="9">
        <f t="shared" si="19"/>
        <v>1809.1933333333334</v>
      </c>
      <c r="H156" s="9">
        <f t="shared" si="19"/>
        <v>1809.1933333333334</v>
      </c>
      <c r="I156" s="9">
        <f t="shared" si="14"/>
        <v>44.347992438591042</v>
      </c>
      <c r="J156" s="10">
        <f t="shared" si="18"/>
        <v>2.4512577855282304E-2</v>
      </c>
      <c r="K156" s="8" t="s">
        <v>20</v>
      </c>
      <c r="L156" s="14" t="s">
        <v>35</v>
      </c>
      <c r="M156" s="9">
        <f t="shared" si="15"/>
        <v>1762.2</v>
      </c>
      <c r="N156" s="11">
        <v>0</v>
      </c>
      <c r="O156" s="9">
        <f t="shared" si="16"/>
        <v>1762.2</v>
      </c>
      <c r="P156" s="9">
        <f t="shared" si="17"/>
        <v>7048.8</v>
      </c>
      <c r="Q156" t="s">
        <v>241</v>
      </c>
      <c r="R156" s="7"/>
    </row>
    <row r="157" spans="1:18" s="6" customFormat="1" ht="40.5" hidden="1" customHeight="1">
      <c r="A157" s="8">
        <v>152</v>
      </c>
      <c r="B157" s="13" t="s">
        <v>60</v>
      </c>
      <c r="C157" s="12" t="s">
        <v>39</v>
      </c>
      <c r="D157" s="9">
        <v>2333.83</v>
      </c>
      <c r="E157" s="9">
        <v>2379.14</v>
      </c>
      <c r="F157" s="9">
        <v>2265.85</v>
      </c>
      <c r="G157" s="9">
        <f t="shared" si="19"/>
        <v>2326.2733333333331</v>
      </c>
      <c r="H157" s="9">
        <f t="shared" si="19"/>
        <v>2326.2733333333331</v>
      </c>
      <c r="I157" s="9">
        <f t="shared" si="14"/>
        <v>57.021780341667089</v>
      </c>
      <c r="J157" s="10">
        <f t="shared" si="18"/>
        <v>2.451207238831225E-2</v>
      </c>
      <c r="K157" s="8" t="s">
        <v>20</v>
      </c>
      <c r="L157" s="14" t="s">
        <v>25</v>
      </c>
      <c r="M157" s="9">
        <f t="shared" si="15"/>
        <v>2265.85</v>
      </c>
      <c r="N157" s="11">
        <v>0</v>
      </c>
      <c r="O157" s="9">
        <f t="shared" si="16"/>
        <v>2265.85</v>
      </c>
      <c r="P157" s="9">
        <f t="shared" si="17"/>
        <v>4531.7</v>
      </c>
      <c r="Q157" t="s">
        <v>167</v>
      </c>
      <c r="R157" s="7"/>
    </row>
    <row r="158" spans="1:18" s="6" customFormat="1" ht="39" hidden="1" customHeight="1">
      <c r="A158" s="8">
        <v>153</v>
      </c>
      <c r="B158" s="13" t="s">
        <v>60</v>
      </c>
      <c r="C158" s="12" t="s">
        <v>39</v>
      </c>
      <c r="D158" s="9">
        <v>2852.57</v>
      </c>
      <c r="E158" s="9">
        <v>2907.96</v>
      </c>
      <c r="F158" s="9">
        <v>2769.49</v>
      </c>
      <c r="G158" s="9">
        <f t="shared" si="19"/>
        <v>2843.34</v>
      </c>
      <c r="H158" s="9">
        <f t="shared" si="19"/>
        <v>2843.34</v>
      </c>
      <c r="I158" s="9">
        <f t="shared" si="14"/>
        <v>69.694905839666788</v>
      </c>
      <c r="J158" s="10">
        <f t="shared" si="18"/>
        <v>2.4511632741658327E-2</v>
      </c>
      <c r="K158" s="8" t="s">
        <v>20</v>
      </c>
      <c r="L158" s="14" t="s">
        <v>25</v>
      </c>
      <c r="M158" s="9">
        <f t="shared" si="15"/>
        <v>2769.49</v>
      </c>
      <c r="N158" s="11">
        <v>0</v>
      </c>
      <c r="O158" s="9">
        <f t="shared" si="16"/>
        <v>2769.49</v>
      </c>
      <c r="P158" s="9">
        <f t="shared" si="17"/>
        <v>5538.98</v>
      </c>
      <c r="Q158" t="s">
        <v>242</v>
      </c>
      <c r="R158" s="7"/>
    </row>
    <row r="159" spans="1:18" s="6" customFormat="1" ht="38.25" hidden="1" customHeight="1">
      <c r="A159" s="8">
        <v>154</v>
      </c>
      <c r="B159" s="13" t="s">
        <v>60</v>
      </c>
      <c r="C159" s="12" t="s">
        <v>39</v>
      </c>
      <c r="D159" s="9">
        <v>2333.83</v>
      </c>
      <c r="E159" s="9">
        <v>2379.14</v>
      </c>
      <c r="F159" s="9">
        <v>2265.85</v>
      </c>
      <c r="G159" s="9">
        <f t="shared" si="19"/>
        <v>2326.2733333333331</v>
      </c>
      <c r="H159" s="9">
        <f t="shared" si="19"/>
        <v>2326.2733333333331</v>
      </c>
      <c r="I159" s="9">
        <f t="shared" si="14"/>
        <v>57.021780341667089</v>
      </c>
      <c r="J159" s="10">
        <f t="shared" si="18"/>
        <v>2.451207238831225E-2</v>
      </c>
      <c r="K159" s="8" t="s">
        <v>20</v>
      </c>
      <c r="L159" s="14" t="s">
        <v>31</v>
      </c>
      <c r="M159" s="9">
        <f t="shared" si="15"/>
        <v>2265.85</v>
      </c>
      <c r="N159" s="11">
        <v>0</v>
      </c>
      <c r="O159" s="9">
        <f t="shared" si="16"/>
        <v>2265.85</v>
      </c>
      <c r="P159" s="9">
        <f t="shared" si="17"/>
        <v>11329.25</v>
      </c>
      <c r="Q159" t="s">
        <v>243</v>
      </c>
      <c r="R159" s="7"/>
    </row>
    <row r="160" spans="1:18" s="6" customFormat="1" ht="27" hidden="1" customHeight="1">
      <c r="A160" s="8">
        <v>155</v>
      </c>
      <c r="B160" s="13" t="s">
        <v>90</v>
      </c>
      <c r="C160" s="12" t="s">
        <v>89</v>
      </c>
      <c r="D160" s="9">
        <v>14913.27</v>
      </c>
      <c r="E160" s="9">
        <v>15202.85</v>
      </c>
      <c r="F160" s="9">
        <v>14478.9</v>
      </c>
      <c r="G160" s="9">
        <f t="shared" si="19"/>
        <v>14865.006666666668</v>
      </c>
      <c r="H160" s="9">
        <f t="shared" si="19"/>
        <v>14865.006666666668</v>
      </c>
      <c r="I160" s="9">
        <f t="shared" si="14"/>
        <v>364.38017596095102</v>
      </c>
      <c r="J160" s="10">
        <f t="shared" si="18"/>
        <v>2.4512614365524512E-2</v>
      </c>
      <c r="K160" s="8" t="s">
        <v>20</v>
      </c>
      <c r="L160" s="14" t="s">
        <v>31</v>
      </c>
      <c r="M160" s="9">
        <f t="shared" si="15"/>
        <v>14478.9</v>
      </c>
      <c r="N160" s="11">
        <v>0</v>
      </c>
      <c r="O160" s="9">
        <f t="shared" si="16"/>
        <v>14478.9</v>
      </c>
      <c r="P160" s="9">
        <f t="shared" si="17"/>
        <v>72394.5</v>
      </c>
      <c r="Q160" t="s">
        <v>244</v>
      </c>
      <c r="R160" s="7"/>
    </row>
    <row r="161" spans="1:18" s="6" customFormat="1" ht="27" hidden="1" customHeight="1">
      <c r="A161" s="8">
        <v>156</v>
      </c>
      <c r="B161" s="13" t="s">
        <v>74</v>
      </c>
      <c r="C161" s="12" t="s">
        <v>73</v>
      </c>
      <c r="D161" s="9">
        <v>84289.85</v>
      </c>
      <c r="E161" s="9">
        <v>85926.55</v>
      </c>
      <c r="F161" s="9">
        <v>81834.81</v>
      </c>
      <c r="G161" s="9">
        <f t="shared" si="19"/>
        <v>84017.07</v>
      </c>
      <c r="H161" s="9">
        <f t="shared" si="19"/>
        <v>84017.07</v>
      </c>
      <c r="I161" s="9">
        <f t="shared" si="14"/>
        <v>2059.463705239792</v>
      </c>
      <c r="J161" s="10">
        <f t="shared" si="18"/>
        <v>2.4512443783623872E-2</v>
      </c>
      <c r="K161" s="8" t="s">
        <v>20</v>
      </c>
      <c r="L161" s="14" t="s">
        <v>25</v>
      </c>
      <c r="M161" s="9">
        <f t="shared" si="15"/>
        <v>81834.81</v>
      </c>
      <c r="N161" s="11">
        <v>0</v>
      </c>
      <c r="O161" s="9">
        <f t="shared" si="16"/>
        <v>81834.81</v>
      </c>
      <c r="P161" s="9">
        <f t="shared" si="17"/>
        <v>163669.62</v>
      </c>
      <c r="Q161" t="s">
        <v>245</v>
      </c>
      <c r="R161" s="7"/>
    </row>
    <row r="162" spans="1:18" s="6" customFormat="1" ht="27" hidden="1" customHeight="1">
      <c r="A162" s="8">
        <v>157</v>
      </c>
      <c r="B162" s="13" t="s">
        <v>106</v>
      </c>
      <c r="C162" s="12" t="s">
        <v>105</v>
      </c>
      <c r="D162" s="9">
        <v>4668.76</v>
      </c>
      <c r="E162" s="9">
        <v>4759.42</v>
      </c>
      <c r="F162" s="9">
        <v>4532.78</v>
      </c>
      <c r="G162" s="9">
        <f t="shared" si="19"/>
        <v>4653.6533333333327</v>
      </c>
      <c r="H162" s="9">
        <f t="shared" si="19"/>
        <v>4653.6533333333327</v>
      </c>
      <c r="I162" s="9">
        <f t="shared" si="14"/>
        <v>114.07270021058227</v>
      </c>
      <c r="J162" s="10">
        <f t="shared" si="18"/>
        <v>2.4512504915976181E-2</v>
      </c>
      <c r="K162" s="8" t="s">
        <v>20</v>
      </c>
      <c r="L162" s="14" t="s">
        <v>25</v>
      </c>
      <c r="M162" s="9">
        <f t="shared" si="15"/>
        <v>4532.78</v>
      </c>
      <c r="N162" s="11">
        <v>0</v>
      </c>
      <c r="O162" s="9">
        <f t="shared" si="16"/>
        <v>4532.78</v>
      </c>
      <c r="P162" s="9">
        <f t="shared" si="17"/>
        <v>9065.56</v>
      </c>
      <c r="Q162" t="s">
        <v>246</v>
      </c>
      <c r="R162" s="7"/>
    </row>
    <row r="163" spans="1:18" s="6" customFormat="1" ht="27" hidden="1" customHeight="1">
      <c r="A163" s="8">
        <v>158</v>
      </c>
      <c r="B163" s="13" t="s">
        <v>106</v>
      </c>
      <c r="C163" s="12" t="s">
        <v>105</v>
      </c>
      <c r="D163" s="9">
        <v>1296.32</v>
      </c>
      <c r="E163" s="9">
        <v>1321.49</v>
      </c>
      <c r="F163" s="9">
        <v>1258.56</v>
      </c>
      <c r="G163" s="9">
        <f t="shared" si="19"/>
        <v>1292.1233333333332</v>
      </c>
      <c r="H163" s="9">
        <f t="shared" si="19"/>
        <v>1292.1233333333332</v>
      </c>
      <c r="I163" s="9">
        <f t="shared" si="14"/>
        <v>31.674204541445633</v>
      </c>
      <c r="J163" s="10">
        <f t="shared" si="18"/>
        <v>2.4513298169250332E-2</v>
      </c>
      <c r="K163" s="8" t="s">
        <v>20</v>
      </c>
      <c r="L163" s="14" t="s">
        <v>31</v>
      </c>
      <c r="M163" s="9">
        <f t="shared" si="15"/>
        <v>1258.56</v>
      </c>
      <c r="N163" s="11">
        <v>0</v>
      </c>
      <c r="O163" s="9">
        <f t="shared" si="16"/>
        <v>1258.56</v>
      </c>
      <c r="P163" s="9">
        <f t="shared" si="17"/>
        <v>6292.7999999999993</v>
      </c>
      <c r="Q163" t="s">
        <v>127</v>
      </c>
      <c r="R163" s="7"/>
    </row>
    <row r="164" spans="1:18" s="6" customFormat="1" ht="27" hidden="1" customHeight="1">
      <c r="A164" s="8">
        <v>159</v>
      </c>
      <c r="B164" s="13" t="s">
        <v>106</v>
      </c>
      <c r="C164" s="12" t="s">
        <v>105</v>
      </c>
      <c r="D164" s="9">
        <v>1561.69</v>
      </c>
      <c r="E164" s="9">
        <v>1592.01</v>
      </c>
      <c r="F164" s="9">
        <v>1516.2</v>
      </c>
      <c r="G164" s="9">
        <f t="shared" si="19"/>
        <v>1556.6333333333332</v>
      </c>
      <c r="H164" s="9">
        <f t="shared" si="19"/>
        <v>1556.6333333333332</v>
      </c>
      <c r="I164" s="9">
        <f t="shared" si="14"/>
        <v>38.157128211296659</v>
      </c>
      <c r="J164" s="10">
        <f t="shared" si="18"/>
        <v>2.4512598692453796E-2</v>
      </c>
      <c r="K164" s="8" t="s">
        <v>20</v>
      </c>
      <c r="L164" s="14" t="s">
        <v>29</v>
      </c>
      <c r="M164" s="9">
        <f t="shared" si="15"/>
        <v>1516.2</v>
      </c>
      <c r="N164" s="11">
        <v>0</v>
      </c>
      <c r="O164" s="9">
        <f t="shared" si="16"/>
        <v>1516.2</v>
      </c>
      <c r="P164" s="9">
        <f t="shared" si="17"/>
        <v>4548.6000000000004</v>
      </c>
      <c r="Q164" t="s">
        <v>247</v>
      </c>
      <c r="R164" s="7"/>
    </row>
    <row r="165" spans="1:18" s="6" customFormat="1" ht="27" hidden="1" customHeight="1">
      <c r="A165" s="8">
        <v>160</v>
      </c>
      <c r="B165" s="13" t="s">
        <v>47</v>
      </c>
      <c r="C165" s="12" t="s">
        <v>48</v>
      </c>
      <c r="D165" s="9">
        <v>5446.33</v>
      </c>
      <c r="E165" s="9">
        <v>5552.09</v>
      </c>
      <c r="F165" s="9">
        <v>5287.7</v>
      </c>
      <c r="G165" s="9">
        <f t="shared" si="19"/>
        <v>5428.706666666666</v>
      </c>
      <c r="H165" s="9">
        <f t="shared" si="19"/>
        <v>5428.706666666666</v>
      </c>
      <c r="I165" s="9">
        <f t="shared" si="14"/>
        <v>133.07311686938641</v>
      </c>
      <c r="J165" s="10">
        <f t="shared" si="18"/>
        <v>2.4512858225787314E-2</v>
      </c>
      <c r="K165" s="8" t="s">
        <v>20</v>
      </c>
      <c r="L165" s="14" t="s">
        <v>26</v>
      </c>
      <c r="M165" s="9">
        <f t="shared" si="15"/>
        <v>5287.7</v>
      </c>
      <c r="N165" s="11">
        <v>0</v>
      </c>
      <c r="O165" s="9">
        <f t="shared" si="16"/>
        <v>5287.7</v>
      </c>
      <c r="P165" s="9">
        <f t="shared" si="17"/>
        <v>5287.7</v>
      </c>
      <c r="Q165" t="s">
        <v>248</v>
      </c>
      <c r="R165" s="7"/>
    </row>
    <row r="166" spans="1:18" s="6" customFormat="1" ht="27" hidden="1" customHeight="1">
      <c r="A166" s="8">
        <v>161</v>
      </c>
      <c r="B166" s="13" t="s">
        <v>47</v>
      </c>
      <c r="C166" s="12" t="s">
        <v>48</v>
      </c>
      <c r="D166" s="9">
        <v>5446.33</v>
      </c>
      <c r="E166" s="9">
        <v>5552.09</v>
      </c>
      <c r="F166" s="9">
        <v>5287.7</v>
      </c>
      <c r="G166" s="9">
        <f t="shared" si="19"/>
        <v>5428.706666666666</v>
      </c>
      <c r="H166" s="9">
        <f t="shared" si="19"/>
        <v>5428.706666666666</v>
      </c>
      <c r="I166" s="9">
        <f t="shared" si="14"/>
        <v>133.07311686938641</v>
      </c>
      <c r="J166" s="10">
        <f t="shared" si="18"/>
        <v>2.4512858225787314E-2</v>
      </c>
      <c r="K166" s="8" t="s">
        <v>20</v>
      </c>
      <c r="L166" s="14" t="s">
        <v>26</v>
      </c>
      <c r="M166" s="9">
        <f t="shared" si="15"/>
        <v>5287.7</v>
      </c>
      <c r="N166" s="11">
        <v>0</v>
      </c>
      <c r="O166" s="9">
        <f t="shared" si="16"/>
        <v>5287.7</v>
      </c>
      <c r="P166" s="9">
        <f t="shared" si="17"/>
        <v>5287.7</v>
      </c>
      <c r="Q166" t="s">
        <v>249</v>
      </c>
      <c r="R166" s="7"/>
    </row>
    <row r="167" spans="1:18" s="6" customFormat="1" ht="27" hidden="1" customHeight="1">
      <c r="A167" s="8">
        <v>162</v>
      </c>
      <c r="B167" s="13" t="s">
        <v>47</v>
      </c>
      <c r="C167" s="12" t="s">
        <v>48</v>
      </c>
      <c r="D167" s="9">
        <v>5446.33</v>
      </c>
      <c r="E167" s="9">
        <v>5552.09</v>
      </c>
      <c r="F167" s="9">
        <v>5287.7</v>
      </c>
      <c r="G167" s="9">
        <f t="shared" si="19"/>
        <v>5428.706666666666</v>
      </c>
      <c r="H167" s="9">
        <f t="shared" si="19"/>
        <v>5428.706666666666</v>
      </c>
      <c r="I167" s="9">
        <f t="shared" si="14"/>
        <v>133.07311686938641</v>
      </c>
      <c r="J167" s="10">
        <f t="shared" si="18"/>
        <v>2.4512858225787314E-2</v>
      </c>
      <c r="K167" s="8" t="s">
        <v>20</v>
      </c>
      <c r="L167" s="14" t="s">
        <v>26</v>
      </c>
      <c r="M167" s="9">
        <f t="shared" si="15"/>
        <v>5287.7</v>
      </c>
      <c r="N167" s="11">
        <v>0</v>
      </c>
      <c r="O167" s="9">
        <f t="shared" si="16"/>
        <v>5287.7</v>
      </c>
      <c r="P167" s="9">
        <f t="shared" si="17"/>
        <v>5287.7</v>
      </c>
      <c r="Q167" t="s">
        <v>250</v>
      </c>
      <c r="R167" s="7"/>
    </row>
    <row r="168" spans="1:18" s="6" customFormat="1" ht="27" hidden="1" customHeight="1">
      <c r="A168" s="8">
        <v>163</v>
      </c>
      <c r="B168" s="22" t="s">
        <v>76</v>
      </c>
      <c r="C168" s="12" t="s">
        <v>75</v>
      </c>
      <c r="D168" s="9">
        <v>15561.43</v>
      </c>
      <c r="E168" s="9">
        <v>15863.59</v>
      </c>
      <c r="F168" s="9">
        <v>15108.18</v>
      </c>
      <c r="G168" s="9">
        <f t="shared" si="19"/>
        <v>15511.066666666666</v>
      </c>
      <c r="H168" s="9">
        <f t="shared" si="19"/>
        <v>15511.066666666666</v>
      </c>
      <c r="I168" s="9">
        <f t="shared" si="14"/>
        <v>380.21496029658442</v>
      </c>
      <c r="J168" s="10">
        <f t="shared" si="18"/>
        <v>2.4512496043464737E-2</v>
      </c>
      <c r="K168" s="8" t="s">
        <v>20</v>
      </c>
      <c r="L168" s="14" t="s">
        <v>26</v>
      </c>
      <c r="M168" s="9">
        <f t="shared" si="15"/>
        <v>15108.18</v>
      </c>
      <c r="N168" s="11">
        <v>0</v>
      </c>
      <c r="O168" s="9">
        <f t="shared" si="16"/>
        <v>15108.18</v>
      </c>
      <c r="P168" s="9">
        <f t="shared" si="17"/>
        <v>15108.18</v>
      </c>
      <c r="Q168" t="s">
        <v>251</v>
      </c>
      <c r="R168" s="7"/>
    </row>
    <row r="169" spans="1:18" s="6" customFormat="1" ht="27" hidden="1" customHeight="1">
      <c r="A169" s="8">
        <v>164</v>
      </c>
      <c r="B169" s="22" t="s">
        <v>76</v>
      </c>
      <c r="C169" s="12" t="s">
        <v>75</v>
      </c>
      <c r="D169" s="9">
        <v>15561.43</v>
      </c>
      <c r="E169" s="9">
        <v>15863.59</v>
      </c>
      <c r="F169" s="9">
        <v>15108.18</v>
      </c>
      <c r="G169" s="9">
        <f t="shared" si="19"/>
        <v>15511.066666666666</v>
      </c>
      <c r="H169" s="9">
        <f t="shared" si="19"/>
        <v>15511.066666666666</v>
      </c>
      <c r="I169" s="9">
        <f t="shared" si="14"/>
        <v>380.21496029658442</v>
      </c>
      <c r="J169" s="10">
        <f t="shared" si="18"/>
        <v>2.4512496043464737E-2</v>
      </c>
      <c r="K169" s="8" t="s">
        <v>20</v>
      </c>
      <c r="L169" s="14" t="s">
        <v>26</v>
      </c>
      <c r="M169" s="9">
        <f t="shared" si="15"/>
        <v>15108.18</v>
      </c>
      <c r="N169" s="11">
        <v>0</v>
      </c>
      <c r="O169" s="9">
        <f t="shared" si="16"/>
        <v>15108.18</v>
      </c>
      <c r="P169" s="9">
        <f t="shared" si="17"/>
        <v>15108.18</v>
      </c>
      <c r="Q169" t="s">
        <v>252</v>
      </c>
      <c r="R169" s="7"/>
    </row>
    <row r="170" spans="1:18" s="6" customFormat="1" ht="27" hidden="1" customHeight="1">
      <c r="A170" s="8">
        <v>165</v>
      </c>
      <c r="B170" s="22" t="s">
        <v>76</v>
      </c>
      <c r="C170" s="12" t="s">
        <v>75</v>
      </c>
      <c r="D170" s="9">
        <v>17505.900000000001</v>
      </c>
      <c r="E170" s="9">
        <v>17845.82</v>
      </c>
      <c r="F170" s="9">
        <v>16996.02</v>
      </c>
      <c r="G170" s="9">
        <f t="shared" si="19"/>
        <v>17449.24666666667</v>
      </c>
      <c r="H170" s="9">
        <f t="shared" si="19"/>
        <v>17449.24666666667</v>
      </c>
      <c r="I170" s="9">
        <f t="shared" si="14"/>
        <v>427.72328687287194</v>
      </c>
      <c r="J170" s="10">
        <f t="shared" si="18"/>
        <v>2.451242136945388E-2</v>
      </c>
      <c r="K170" s="8" t="s">
        <v>20</v>
      </c>
      <c r="L170" s="14" t="s">
        <v>35</v>
      </c>
      <c r="M170" s="9">
        <f t="shared" si="15"/>
        <v>16996.02</v>
      </c>
      <c r="N170" s="11">
        <v>0</v>
      </c>
      <c r="O170" s="9">
        <f t="shared" si="16"/>
        <v>16996.02</v>
      </c>
      <c r="P170" s="9">
        <f t="shared" si="17"/>
        <v>67984.08</v>
      </c>
      <c r="Q170" t="s">
        <v>253</v>
      </c>
      <c r="R170" s="7"/>
    </row>
    <row r="171" spans="1:18" s="6" customFormat="1" ht="27" hidden="1" customHeight="1">
      <c r="A171" s="8">
        <v>166</v>
      </c>
      <c r="B171" s="22" t="s">
        <v>76</v>
      </c>
      <c r="C171" s="12" t="s">
        <v>75</v>
      </c>
      <c r="D171" s="9">
        <v>17505.900000000001</v>
      </c>
      <c r="E171" s="9">
        <v>17845.82</v>
      </c>
      <c r="F171" s="9">
        <v>16996.02</v>
      </c>
      <c r="G171" s="9">
        <f t="shared" si="19"/>
        <v>17449.24666666667</v>
      </c>
      <c r="H171" s="9">
        <f t="shared" si="19"/>
        <v>17449.24666666667</v>
      </c>
      <c r="I171" s="9">
        <f t="shared" si="14"/>
        <v>427.72328687287194</v>
      </c>
      <c r="J171" s="10">
        <f t="shared" si="18"/>
        <v>2.451242136945388E-2</v>
      </c>
      <c r="K171" s="8" t="s">
        <v>20</v>
      </c>
      <c r="L171" s="14" t="s">
        <v>26</v>
      </c>
      <c r="M171" s="9">
        <f t="shared" si="15"/>
        <v>16996.02</v>
      </c>
      <c r="N171" s="11">
        <v>0</v>
      </c>
      <c r="O171" s="9">
        <f t="shared" si="16"/>
        <v>16996.02</v>
      </c>
      <c r="P171" s="9">
        <f t="shared" si="17"/>
        <v>16996.02</v>
      </c>
      <c r="Q171" t="s">
        <v>221</v>
      </c>
      <c r="R171" s="7"/>
    </row>
    <row r="172" spans="1:18" s="6" customFormat="1" ht="42" hidden="1" customHeight="1">
      <c r="A172" s="8">
        <v>167</v>
      </c>
      <c r="B172" s="13" t="s">
        <v>72</v>
      </c>
      <c r="C172" s="12" t="s">
        <v>71</v>
      </c>
      <c r="D172" s="9">
        <v>12967.67</v>
      </c>
      <c r="E172" s="9">
        <v>13219.47</v>
      </c>
      <c r="F172" s="9">
        <v>12589.97</v>
      </c>
      <c r="G172" s="9">
        <f t="shared" si="19"/>
        <v>12925.703333333333</v>
      </c>
      <c r="H172" s="9">
        <f t="shared" si="19"/>
        <v>12925.703333333333</v>
      </c>
      <c r="I172" s="9">
        <f t="shared" si="14"/>
        <v>316.84138513352917</v>
      </c>
      <c r="J172" s="10">
        <f t="shared" si="18"/>
        <v>2.4512506357502857E-2</v>
      </c>
      <c r="K172" s="8" t="s">
        <v>20</v>
      </c>
      <c r="L172" s="14" t="s">
        <v>25</v>
      </c>
      <c r="M172" s="9">
        <f t="shared" si="15"/>
        <v>12589.97</v>
      </c>
      <c r="N172" s="11">
        <v>0</v>
      </c>
      <c r="O172" s="9">
        <f t="shared" si="16"/>
        <v>12589.97</v>
      </c>
      <c r="P172" s="9">
        <f t="shared" si="17"/>
        <v>25179.94</v>
      </c>
      <c r="Q172" t="s">
        <v>254</v>
      </c>
      <c r="R172" s="7"/>
    </row>
    <row r="173" spans="1:18" s="6" customFormat="1" ht="27" hidden="1" customHeight="1">
      <c r="A173" s="8">
        <v>168</v>
      </c>
      <c r="B173" s="13" t="s">
        <v>61</v>
      </c>
      <c r="C173" s="12" t="s">
        <v>62</v>
      </c>
      <c r="D173" s="9">
        <v>12967.67</v>
      </c>
      <c r="E173" s="9">
        <v>13219.47</v>
      </c>
      <c r="F173" s="9">
        <v>12589.97</v>
      </c>
      <c r="G173" s="9">
        <f t="shared" si="19"/>
        <v>12925.703333333333</v>
      </c>
      <c r="H173" s="9">
        <f t="shared" si="19"/>
        <v>12925.703333333333</v>
      </c>
      <c r="I173" s="9">
        <f t="shared" si="14"/>
        <v>316.84138513352917</v>
      </c>
      <c r="J173" s="10">
        <f t="shared" si="18"/>
        <v>2.4512506357502857E-2</v>
      </c>
      <c r="K173" s="8" t="s">
        <v>20</v>
      </c>
      <c r="L173" s="14" t="s">
        <v>25</v>
      </c>
      <c r="M173" s="9">
        <f t="shared" si="15"/>
        <v>12589.97</v>
      </c>
      <c r="N173" s="11">
        <v>0</v>
      </c>
      <c r="O173" s="9">
        <f t="shared" si="16"/>
        <v>12589.97</v>
      </c>
      <c r="P173" s="9">
        <f t="shared" si="17"/>
        <v>25179.94</v>
      </c>
      <c r="Q173" t="s">
        <v>255</v>
      </c>
      <c r="R173" s="7"/>
    </row>
    <row r="174" spans="1:18" s="6" customFormat="1" ht="27" hidden="1" customHeight="1">
      <c r="A174" s="8">
        <v>169</v>
      </c>
      <c r="B174" s="13" t="s">
        <v>61</v>
      </c>
      <c r="C174" s="12" t="s">
        <v>62</v>
      </c>
      <c r="D174" s="9">
        <v>12967.67</v>
      </c>
      <c r="E174" s="9">
        <v>13219.47</v>
      </c>
      <c r="F174" s="9">
        <v>12589.97</v>
      </c>
      <c r="G174" s="9">
        <f t="shared" si="19"/>
        <v>12925.703333333333</v>
      </c>
      <c r="H174" s="9">
        <f t="shared" si="19"/>
        <v>12925.703333333333</v>
      </c>
      <c r="I174" s="9">
        <f t="shared" si="14"/>
        <v>316.84138513352917</v>
      </c>
      <c r="J174" s="10">
        <f t="shared" si="18"/>
        <v>2.4512506357502857E-2</v>
      </c>
      <c r="K174" s="8" t="s">
        <v>20</v>
      </c>
      <c r="L174" s="14" t="s">
        <v>25</v>
      </c>
      <c r="M174" s="9">
        <f t="shared" si="15"/>
        <v>12589.97</v>
      </c>
      <c r="N174" s="11">
        <v>0</v>
      </c>
      <c r="O174" s="9">
        <f t="shared" si="16"/>
        <v>12589.97</v>
      </c>
      <c r="P174" s="9">
        <f t="shared" si="17"/>
        <v>25179.94</v>
      </c>
      <c r="Q174" t="s">
        <v>256</v>
      </c>
      <c r="R174" s="7"/>
    </row>
    <row r="175" spans="1:18" s="6" customFormat="1" ht="27" hidden="1" customHeight="1">
      <c r="A175" s="8">
        <v>170</v>
      </c>
      <c r="B175" s="13" t="s">
        <v>52</v>
      </c>
      <c r="C175" s="12" t="s">
        <v>51</v>
      </c>
      <c r="D175" s="9">
        <v>7780.16</v>
      </c>
      <c r="E175" s="9">
        <v>7931.23</v>
      </c>
      <c r="F175" s="9">
        <v>7553.55</v>
      </c>
      <c r="G175" s="9">
        <f t="shared" si="19"/>
        <v>7754.98</v>
      </c>
      <c r="H175" s="9">
        <f t="shared" si="19"/>
        <v>7754.98</v>
      </c>
      <c r="I175" s="9">
        <f t="shared" si="14"/>
        <v>190.09489709090008</v>
      </c>
      <c r="J175" s="10">
        <f t="shared" si="18"/>
        <v>2.4512622481411957E-2</v>
      </c>
      <c r="K175" s="8" t="s">
        <v>20</v>
      </c>
      <c r="L175" s="14" t="s">
        <v>26</v>
      </c>
      <c r="M175" s="9">
        <f t="shared" si="15"/>
        <v>7553.55</v>
      </c>
      <c r="N175" s="11">
        <v>0</v>
      </c>
      <c r="O175" s="9">
        <f t="shared" si="16"/>
        <v>7553.55</v>
      </c>
      <c r="P175" s="9">
        <f t="shared" si="17"/>
        <v>7553.55</v>
      </c>
      <c r="Q175" t="s">
        <v>257</v>
      </c>
      <c r="R175" s="7"/>
    </row>
    <row r="176" spans="1:18" s="6" customFormat="1" ht="27" hidden="1" customHeight="1">
      <c r="A176" s="8">
        <v>171</v>
      </c>
      <c r="B176" s="13" t="s">
        <v>52</v>
      </c>
      <c r="C176" s="12" t="s">
        <v>51</v>
      </c>
      <c r="D176" s="9">
        <v>9077.6</v>
      </c>
      <c r="E176" s="9">
        <v>9253.86</v>
      </c>
      <c r="F176" s="9">
        <v>8813.2000000000007</v>
      </c>
      <c r="G176" s="9">
        <f t="shared" si="19"/>
        <v>9048.2199999999993</v>
      </c>
      <c r="H176" s="9">
        <f t="shared" si="19"/>
        <v>9048.2199999999993</v>
      </c>
      <c r="I176" s="9">
        <f t="shared" si="14"/>
        <v>221.79426773476351</v>
      </c>
      <c r="J176" s="10">
        <f t="shared" si="18"/>
        <v>2.4512475131546706E-2</v>
      </c>
      <c r="K176" s="8" t="s">
        <v>20</v>
      </c>
      <c r="L176" s="14" t="s">
        <v>26</v>
      </c>
      <c r="M176" s="9">
        <f t="shared" si="15"/>
        <v>8813.2000000000007</v>
      </c>
      <c r="N176" s="11">
        <v>0</v>
      </c>
      <c r="O176" s="9">
        <f t="shared" si="16"/>
        <v>8813.2000000000007</v>
      </c>
      <c r="P176" s="9">
        <f t="shared" si="17"/>
        <v>8813.2000000000007</v>
      </c>
      <c r="Q176" t="s">
        <v>258</v>
      </c>
      <c r="R176" s="7"/>
    </row>
    <row r="177" spans="1:18" s="6" customFormat="1" ht="27" hidden="1" customHeight="1">
      <c r="A177" s="8">
        <v>172</v>
      </c>
      <c r="B177" s="13" t="s">
        <v>49</v>
      </c>
      <c r="C177" s="12" t="s">
        <v>50</v>
      </c>
      <c r="D177" s="9">
        <v>35012.93</v>
      </c>
      <c r="E177" s="9">
        <v>35692.800000000003</v>
      </c>
      <c r="F177" s="9">
        <v>33993.14</v>
      </c>
      <c r="G177" s="9">
        <f t="shared" si="19"/>
        <v>34899.623333333337</v>
      </c>
      <c r="H177" s="9">
        <f t="shared" si="19"/>
        <v>34899.623333333337</v>
      </c>
      <c r="I177" s="9">
        <f t="shared" si="14"/>
        <v>855.47637573070142</v>
      </c>
      <c r="J177" s="10">
        <f t="shared" si="18"/>
        <v>2.4512481626517115E-2</v>
      </c>
      <c r="K177" s="8" t="s">
        <v>20</v>
      </c>
      <c r="L177" s="14" t="s">
        <v>26</v>
      </c>
      <c r="M177" s="9">
        <f t="shared" si="15"/>
        <v>33993.14</v>
      </c>
      <c r="N177" s="11">
        <v>0</v>
      </c>
      <c r="O177" s="9">
        <f t="shared" si="16"/>
        <v>33993.14</v>
      </c>
      <c r="P177" s="9">
        <f t="shared" si="17"/>
        <v>33993.14</v>
      </c>
      <c r="Q177" t="s">
        <v>259</v>
      </c>
      <c r="R177" s="7"/>
    </row>
    <row r="178" spans="1:18" s="6" customFormat="1" ht="27" hidden="1" customHeight="1">
      <c r="A178" s="8">
        <v>173</v>
      </c>
      <c r="B178" s="13" t="s">
        <v>68</v>
      </c>
      <c r="C178" s="12" t="s">
        <v>67</v>
      </c>
      <c r="D178" s="9">
        <v>9336.4</v>
      </c>
      <c r="E178" s="9">
        <v>9517.69</v>
      </c>
      <c r="F178" s="9">
        <v>9064.4699999999993</v>
      </c>
      <c r="G178" s="9">
        <f t="shared" si="19"/>
        <v>9306.1866666666665</v>
      </c>
      <c r="H178" s="9">
        <f t="shared" si="19"/>
        <v>9306.1866666666665</v>
      </c>
      <c r="I178" s="9">
        <f t="shared" si="14"/>
        <v>228.11559839987615</v>
      </c>
      <c r="J178" s="10">
        <f t="shared" si="18"/>
        <v>2.4512252609003776E-2</v>
      </c>
      <c r="K178" s="8" t="s">
        <v>20</v>
      </c>
      <c r="L178" s="14" t="s">
        <v>26</v>
      </c>
      <c r="M178" s="9">
        <f t="shared" si="15"/>
        <v>9064.4699999999993</v>
      </c>
      <c r="N178" s="11">
        <v>0</v>
      </c>
      <c r="O178" s="9">
        <f t="shared" si="16"/>
        <v>9064.4699999999993</v>
      </c>
      <c r="P178" s="9">
        <f t="shared" si="17"/>
        <v>9064.4699999999993</v>
      </c>
      <c r="Q178" t="s">
        <v>260</v>
      </c>
      <c r="R178" s="7"/>
    </row>
    <row r="179" spans="1:18" s="6" customFormat="1" ht="27" hidden="1" customHeight="1">
      <c r="A179" s="8">
        <v>174</v>
      </c>
      <c r="B179" s="13" t="s">
        <v>68</v>
      </c>
      <c r="C179" s="12" t="s">
        <v>67</v>
      </c>
      <c r="D179" s="9">
        <v>11022.07</v>
      </c>
      <c r="E179" s="9">
        <v>11236.09</v>
      </c>
      <c r="F179" s="9">
        <v>10701.04</v>
      </c>
      <c r="G179" s="9">
        <f t="shared" si="19"/>
        <v>10986.4</v>
      </c>
      <c r="H179" s="9">
        <f t="shared" si="19"/>
        <v>10986.4</v>
      </c>
      <c r="I179" s="9">
        <f t="shared" si="14"/>
        <v>269.30259430610727</v>
      </c>
      <c r="J179" s="10">
        <f t="shared" si="18"/>
        <v>2.4512360218643711E-2</v>
      </c>
      <c r="K179" s="8" t="s">
        <v>20</v>
      </c>
      <c r="L179" s="14" t="s">
        <v>26</v>
      </c>
      <c r="M179" s="9">
        <f t="shared" si="15"/>
        <v>10701.04</v>
      </c>
      <c r="N179" s="11">
        <v>0</v>
      </c>
      <c r="O179" s="9">
        <f t="shared" si="16"/>
        <v>10701.04</v>
      </c>
      <c r="P179" s="9">
        <f t="shared" si="17"/>
        <v>10701.04</v>
      </c>
      <c r="Q179" t="s">
        <v>261</v>
      </c>
      <c r="R179" s="7"/>
    </row>
    <row r="180" spans="1:18" s="6" customFormat="1" ht="27" hidden="1" customHeight="1">
      <c r="A180" s="8">
        <v>175</v>
      </c>
      <c r="B180" s="13" t="s">
        <v>68</v>
      </c>
      <c r="C180" s="12" t="s">
        <v>67</v>
      </c>
      <c r="D180" s="9">
        <v>10373.91</v>
      </c>
      <c r="E180" s="9">
        <v>10575.35</v>
      </c>
      <c r="F180" s="9">
        <v>10071.76</v>
      </c>
      <c r="G180" s="9">
        <f t="shared" si="19"/>
        <v>10340.340000000002</v>
      </c>
      <c r="H180" s="9">
        <f t="shared" si="19"/>
        <v>10340.340000000002</v>
      </c>
      <c r="I180" s="9">
        <f t="shared" si="14"/>
        <v>253.46780998777737</v>
      </c>
      <c r="J180" s="10">
        <f t="shared" si="18"/>
        <v>2.4512521830788669E-2</v>
      </c>
      <c r="K180" s="8" t="s">
        <v>20</v>
      </c>
      <c r="L180" s="14" t="s">
        <v>26</v>
      </c>
      <c r="M180" s="9">
        <f t="shared" si="15"/>
        <v>10071.76</v>
      </c>
      <c r="N180" s="11">
        <v>0</v>
      </c>
      <c r="O180" s="9">
        <f t="shared" si="16"/>
        <v>10071.76</v>
      </c>
      <c r="P180" s="9">
        <f t="shared" si="17"/>
        <v>10071.76</v>
      </c>
      <c r="Q180" t="s">
        <v>262</v>
      </c>
      <c r="R180" s="7"/>
    </row>
    <row r="181" spans="1:18" s="6" customFormat="1" ht="27" hidden="1" customHeight="1">
      <c r="A181" s="8">
        <v>176</v>
      </c>
      <c r="B181" s="13" t="s">
        <v>68</v>
      </c>
      <c r="C181" s="12" t="s">
        <v>67</v>
      </c>
      <c r="D181" s="9">
        <v>10373.91</v>
      </c>
      <c r="E181" s="9">
        <v>10575.35</v>
      </c>
      <c r="F181" s="9">
        <v>10071.76</v>
      </c>
      <c r="G181" s="9">
        <f t="shared" si="19"/>
        <v>10340.340000000002</v>
      </c>
      <c r="H181" s="9">
        <f t="shared" si="19"/>
        <v>10340.340000000002</v>
      </c>
      <c r="I181" s="9">
        <f t="shared" si="14"/>
        <v>253.46780998777737</v>
      </c>
      <c r="J181" s="10">
        <f t="shared" si="18"/>
        <v>2.4512521830788669E-2</v>
      </c>
      <c r="K181" s="8" t="s">
        <v>20</v>
      </c>
      <c r="L181" s="14" t="s">
        <v>26</v>
      </c>
      <c r="M181" s="9">
        <f t="shared" si="15"/>
        <v>10071.76</v>
      </c>
      <c r="N181" s="11">
        <v>0</v>
      </c>
      <c r="O181" s="9">
        <f t="shared" si="16"/>
        <v>10071.76</v>
      </c>
      <c r="P181" s="9">
        <f t="shared" si="17"/>
        <v>10071.76</v>
      </c>
      <c r="Q181" t="s">
        <v>263</v>
      </c>
      <c r="R181" s="7"/>
    </row>
    <row r="182" spans="1:18" s="6" customFormat="1" ht="39" hidden="1" customHeight="1">
      <c r="A182" s="8">
        <v>177</v>
      </c>
      <c r="B182" s="13" t="s">
        <v>104</v>
      </c>
      <c r="C182" s="12" t="s">
        <v>103</v>
      </c>
      <c r="D182" s="9">
        <v>3631.27</v>
      </c>
      <c r="E182" s="9">
        <v>3701.78</v>
      </c>
      <c r="F182" s="9">
        <v>3525.5</v>
      </c>
      <c r="G182" s="9">
        <f t="shared" si="19"/>
        <v>3619.5166666666664</v>
      </c>
      <c r="H182" s="9">
        <f t="shared" si="19"/>
        <v>3619.5166666666664</v>
      </c>
      <c r="I182" s="9">
        <f t="shared" si="14"/>
        <v>88.725786743952568</v>
      </c>
      <c r="J182" s="10">
        <f t="shared" si="18"/>
        <v>2.4513158776434951E-2</v>
      </c>
      <c r="K182" s="8" t="s">
        <v>20</v>
      </c>
      <c r="L182" s="14" t="s">
        <v>25</v>
      </c>
      <c r="M182" s="9">
        <f t="shared" si="15"/>
        <v>3525.5</v>
      </c>
      <c r="N182" s="11">
        <v>0</v>
      </c>
      <c r="O182" s="9">
        <f t="shared" si="16"/>
        <v>3525.5</v>
      </c>
      <c r="P182" s="9">
        <f t="shared" si="17"/>
        <v>7051</v>
      </c>
      <c r="Q182" t="s">
        <v>264</v>
      </c>
      <c r="R182" s="7"/>
    </row>
    <row r="183" spans="1:18" s="6" customFormat="1" ht="39" hidden="1" customHeight="1">
      <c r="A183" s="8">
        <v>178</v>
      </c>
      <c r="B183" s="13" t="s">
        <v>104</v>
      </c>
      <c r="C183" s="12" t="s">
        <v>103</v>
      </c>
      <c r="D183" s="9">
        <v>5187.5200000000004</v>
      </c>
      <c r="E183" s="9">
        <v>5288.25</v>
      </c>
      <c r="F183" s="9">
        <v>5036.43</v>
      </c>
      <c r="G183" s="9">
        <f t="shared" si="19"/>
        <v>5170.7333333333336</v>
      </c>
      <c r="H183" s="9">
        <f t="shared" si="19"/>
        <v>5170.7333333333336</v>
      </c>
      <c r="I183" s="9">
        <f t="shared" si="14"/>
        <v>126.74648805128015</v>
      </c>
      <c r="J183" s="10">
        <f t="shared" si="18"/>
        <v>2.4512284792217766E-2</v>
      </c>
      <c r="K183" s="8" t="s">
        <v>20</v>
      </c>
      <c r="L183" s="14" t="s">
        <v>26</v>
      </c>
      <c r="M183" s="9">
        <f t="shared" si="15"/>
        <v>5036.43</v>
      </c>
      <c r="N183" s="11">
        <v>0</v>
      </c>
      <c r="O183" s="9">
        <f t="shared" si="16"/>
        <v>5036.43</v>
      </c>
      <c r="P183" s="9">
        <f t="shared" si="17"/>
        <v>5036.43</v>
      </c>
      <c r="Q183" t="s">
        <v>216</v>
      </c>
      <c r="R183" s="7"/>
    </row>
    <row r="184" spans="1:18" s="6" customFormat="1" ht="38.25" hidden="1" customHeight="1">
      <c r="A184" s="8">
        <v>179</v>
      </c>
      <c r="B184" s="13" t="s">
        <v>104</v>
      </c>
      <c r="C184" s="12" t="s">
        <v>103</v>
      </c>
      <c r="D184" s="9">
        <v>5187.5200000000004</v>
      </c>
      <c r="E184" s="9">
        <v>5288.25</v>
      </c>
      <c r="F184" s="9">
        <v>5036.43</v>
      </c>
      <c r="G184" s="9">
        <f t="shared" si="19"/>
        <v>5170.7333333333336</v>
      </c>
      <c r="H184" s="9">
        <f t="shared" si="19"/>
        <v>5170.7333333333336</v>
      </c>
      <c r="I184" s="9">
        <f t="shared" si="14"/>
        <v>126.74648805128015</v>
      </c>
      <c r="J184" s="10">
        <f t="shared" si="18"/>
        <v>2.4512284792217766E-2</v>
      </c>
      <c r="K184" s="8" t="s">
        <v>20</v>
      </c>
      <c r="L184" s="14" t="s">
        <v>26</v>
      </c>
      <c r="M184" s="9">
        <f t="shared" si="15"/>
        <v>5036.43</v>
      </c>
      <c r="N184" s="11">
        <v>0</v>
      </c>
      <c r="O184" s="9">
        <f t="shared" si="16"/>
        <v>5036.43</v>
      </c>
      <c r="P184" s="9">
        <f t="shared" si="17"/>
        <v>5036.43</v>
      </c>
      <c r="Q184" t="s">
        <v>265</v>
      </c>
      <c r="R184" s="7"/>
    </row>
    <row r="185" spans="1:18" s="6" customFormat="1" ht="27" hidden="1" customHeight="1">
      <c r="A185" s="8">
        <v>180</v>
      </c>
      <c r="B185" s="13" t="s">
        <v>116</v>
      </c>
      <c r="C185" s="12" t="s">
        <v>115</v>
      </c>
      <c r="D185" s="9">
        <v>658.53</v>
      </c>
      <c r="E185" s="9">
        <v>671.32</v>
      </c>
      <c r="F185" s="9">
        <v>639.35</v>
      </c>
      <c r="G185" s="9">
        <f t="shared" si="19"/>
        <v>656.4</v>
      </c>
      <c r="H185" s="9">
        <f t="shared" si="19"/>
        <v>656.4</v>
      </c>
      <c r="I185" s="9">
        <f t="shared" si="14"/>
        <v>16.091081380690369</v>
      </c>
      <c r="J185" s="10">
        <f t="shared" si="18"/>
        <v>2.451413982433024E-2</v>
      </c>
      <c r="K185" s="8" t="s">
        <v>20</v>
      </c>
      <c r="L185" s="14" t="s">
        <v>28</v>
      </c>
      <c r="M185" s="9">
        <f t="shared" si="15"/>
        <v>639.35</v>
      </c>
      <c r="N185" s="11">
        <v>0</v>
      </c>
      <c r="O185" s="9">
        <f t="shared" si="16"/>
        <v>639.35</v>
      </c>
      <c r="P185" s="9">
        <f t="shared" si="17"/>
        <v>3836.1000000000004</v>
      </c>
      <c r="Q185" t="s">
        <v>266</v>
      </c>
      <c r="R185" s="7"/>
    </row>
    <row r="186" spans="1:18" s="6" customFormat="1" ht="27" hidden="1" customHeight="1">
      <c r="A186" s="8">
        <v>181</v>
      </c>
      <c r="B186" s="13" t="s">
        <v>116</v>
      </c>
      <c r="C186" s="12" t="s">
        <v>115</v>
      </c>
      <c r="D186" s="9">
        <v>1135.4000000000001</v>
      </c>
      <c r="E186" s="9">
        <v>1157.45</v>
      </c>
      <c r="F186" s="9">
        <v>1102.33</v>
      </c>
      <c r="G186" s="9">
        <f t="shared" si="19"/>
        <v>1131.7266666666667</v>
      </c>
      <c r="H186" s="9">
        <f t="shared" si="19"/>
        <v>1131.7266666666667</v>
      </c>
      <c r="I186" s="9">
        <f t="shared" si="14"/>
        <v>27.742992508619846</v>
      </c>
      <c r="J186" s="10">
        <f t="shared" si="18"/>
        <v>2.4513863042860625E-2</v>
      </c>
      <c r="K186" s="8" t="s">
        <v>20</v>
      </c>
      <c r="L186" s="14" t="s">
        <v>28</v>
      </c>
      <c r="M186" s="9">
        <f t="shared" si="15"/>
        <v>1102.33</v>
      </c>
      <c r="N186" s="11">
        <v>0</v>
      </c>
      <c r="O186" s="9">
        <f t="shared" si="16"/>
        <v>1102.33</v>
      </c>
      <c r="P186" s="9">
        <f t="shared" si="17"/>
        <v>6613.98</v>
      </c>
      <c r="Q186" t="s">
        <v>202</v>
      </c>
      <c r="R186" s="7"/>
    </row>
    <row r="187" spans="1:18" s="6" customFormat="1" ht="27" hidden="1" customHeight="1">
      <c r="A187" s="8">
        <v>182</v>
      </c>
      <c r="B187" s="13" t="s">
        <v>116</v>
      </c>
      <c r="C187" s="12" t="s">
        <v>115</v>
      </c>
      <c r="D187" s="9">
        <v>906.02</v>
      </c>
      <c r="E187" s="9">
        <v>923.61</v>
      </c>
      <c r="F187" s="9">
        <v>879.63</v>
      </c>
      <c r="G187" s="9">
        <f t="shared" si="19"/>
        <v>903.0866666666667</v>
      </c>
      <c r="H187" s="9">
        <f t="shared" si="19"/>
        <v>903.0866666666667</v>
      </c>
      <c r="I187" s="9">
        <f t="shared" si="14"/>
        <v>22.1362470471698</v>
      </c>
      <c r="J187" s="10">
        <f t="shared" si="18"/>
        <v>2.4511763781072837E-2</v>
      </c>
      <c r="K187" s="8" t="s">
        <v>20</v>
      </c>
      <c r="L187" s="14" t="s">
        <v>25</v>
      </c>
      <c r="M187" s="9">
        <f t="shared" si="15"/>
        <v>879.63</v>
      </c>
      <c r="N187" s="11">
        <v>0</v>
      </c>
      <c r="O187" s="9">
        <f t="shared" si="16"/>
        <v>879.63</v>
      </c>
      <c r="P187" s="9">
        <f t="shared" si="17"/>
        <v>1759.26</v>
      </c>
      <c r="Q187" t="s">
        <v>267</v>
      </c>
      <c r="R187" s="7"/>
    </row>
    <row r="188" spans="1:18" s="6" customFormat="1" ht="27" hidden="1" customHeight="1">
      <c r="A188" s="8">
        <v>183</v>
      </c>
      <c r="B188" s="22" t="s">
        <v>118</v>
      </c>
      <c r="C188" s="12" t="s">
        <v>117</v>
      </c>
      <c r="D188" s="9">
        <v>25040.74</v>
      </c>
      <c r="E188" s="9">
        <v>25526.97</v>
      </c>
      <c r="F188" s="9">
        <v>24311.4</v>
      </c>
      <c r="G188" s="9">
        <f t="shared" si="19"/>
        <v>24959.703333333338</v>
      </c>
      <c r="H188" s="9">
        <f t="shared" si="19"/>
        <v>24959.703333333338</v>
      </c>
      <c r="I188" s="9">
        <f t="shared" si="14"/>
        <v>611.8233505133104</v>
      </c>
      <c r="J188" s="10">
        <f t="shared" si="18"/>
        <v>2.4512444813245389E-2</v>
      </c>
      <c r="K188" s="8" t="s">
        <v>20</v>
      </c>
      <c r="L188" s="14" t="s">
        <v>31</v>
      </c>
      <c r="M188" s="9">
        <f t="shared" si="15"/>
        <v>24311.4</v>
      </c>
      <c r="N188" s="11">
        <v>0</v>
      </c>
      <c r="O188" s="9">
        <f t="shared" si="16"/>
        <v>24311.4</v>
      </c>
      <c r="P188" s="9">
        <f t="shared" si="17"/>
        <v>121557</v>
      </c>
      <c r="Q188" t="s">
        <v>268</v>
      </c>
      <c r="R188" s="7"/>
    </row>
    <row r="189" spans="1:18" s="6" customFormat="1" ht="27" hidden="1" customHeight="1">
      <c r="A189" s="8">
        <v>184</v>
      </c>
      <c r="B189" s="13" t="s">
        <v>116</v>
      </c>
      <c r="C189" s="12" t="s">
        <v>115</v>
      </c>
      <c r="D189" s="9">
        <v>663.92</v>
      </c>
      <c r="E189" s="9">
        <v>676.81</v>
      </c>
      <c r="F189" s="9">
        <v>644.58000000000004</v>
      </c>
      <c r="G189" s="9">
        <f t="shared" si="19"/>
        <v>661.77</v>
      </c>
      <c r="H189" s="9">
        <f t="shared" si="19"/>
        <v>661.77</v>
      </c>
      <c r="I189" s="9">
        <f t="shared" si="14"/>
        <v>16.222210083709257</v>
      </c>
      <c r="J189" s="10">
        <f t="shared" si="18"/>
        <v>2.4513365797345386E-2</v>
      </c>
      <c r="K189" s="8" t="s">
        <v>20</v>
      </c>
      <c r="L189" s="14" t="s">
        <v>25</v>
      </c>
      <c r="M189" s="9">
        <f t="shared" si="15"/>
        <v>644.58000000000004</v>
      </c>
      <c r="N189" s="11">
        <v>0</v>
      </c>
      <c r="O189" s="9">
        <f t="shared" si="16"/>
        <v>644.58000000000004</v>
      </c>
      <c r="P189" s="9">
        <f t="shared" si="17"/>
        <v>1289.1600000000001</v>
      </c>
      <c r="Q189" t="s">
        <v>269</v>
      </c>
      <c r="R189" s="7"/>
    </row>
    <row r="190" spans="1:18" s="6" customFormat="1" ht="27" hidden="1" customHeight="1">
      <c r="A190" s="8">
        <v>185</v>
      </c>
      <c r="B190" s="22" t="s">
        <v>112</v>
      </c>
      <c r="C190" s="12" t="s">
        <v>111</v>
      </c>
      <c r="D190" s="9">
        <v>5431.89</v>
      </c>
      <c r="E190" s="9">
        <v>5537.36</v>
      </c>
      <c r="F190" s="9">
        <v>5273.68</v>
      </c>
      <c r="G190" s="9">
        <f t="shared" si="19"/>
        <v>5414.31</v>
      </c>
      <c r="H190" s="9">
        <f t="shared" si="19"/>
        <v>5414.31</v>
      </c>
      <c r="I190" s="9">
        <f t="shared" si="14"/>
        <v>132.71615538433866</v>
      </c>
      <c r="J190" s="10">
        <f t="shared" si="18"/>
        <v>2.4512108723796503E-2</v>
      </c>
      <c r="K190" s="8" t="s">
        <v>20</v>
      </c>
      <c r="L190" s="14" t="s">
        <v>35</v>
      </c>
      <c r="M190" s="9">
        <f t="shared" si="15"/>
        <v>5273.68</v>
      </c>
      <c r="N190" s="11">
        <v>0</v>
      </c>
      <c r="O190" s="9">
        <f t="shared" si="16"/>
        <v>5273.68</v>
      </c>
      <c r="P190" s="9">
        <f t="shared" si="17"/>
        <v>21094.720000000001</v>
      </c>
      <c r="Q190" t="s">
        <v>270</v>
      </c>
      <c r="R190" s="7"/>
    </row>
    <row r="191" spans="1:18" s="6" customFormat="1" ht="38.25" hidden="1" customHeight="1">
      <c r="A191" s="8">
        <v>186</v>
      </c>
      <c r="B191" s="13" t="s">
        <v>100</v>
      </c>
      <c r="C191" s="12" t="s">
        <v>99</v>
      </c>
      <c r="D191" s="9">
        <v>3728.03</v>
      </c>
      <c r="E191" s="9">
        <v>3800.42</v>
      </c>
      <c r="F191" s="9">
        <v>3619.45</v>
      </c>
      <c r="G191" s="9">
        <f t="shared" si="19"/>
        <v>3715.9666666666672</v>
      </c>
      <c r="H191" s="9">
        <f t="shared" si="19"/>
        <v>3715.9666666666672</v>
      </c>
      <c r="I191" s="9">
        <f t="shared" si="14"/>
        <v>91.086103404050391</v>
      </c>
      <c r="J191" s="10">
        <f t="shared" si="18"/>
        <v>2.4512088394419679E-2</v>
      </c>
      <c r="K191" s="8" t="s">
        <v>20</v>
      </c>
      <c r="L191" s="14" t="s">
        <v>24</v>
      </c>
      <c r="M191" s="9">
        <f t="shared" si="15"/>
        <v>3619.45</v>
      </c>
      <c r="N191" s="11">
        <v>0</v>
      </c>
      <c r="O191" s="9">
        <f t="shared" si="16"/>
        <v>3619.45</v>
      </c>
      <c r="P191" s="9">
        <f t="shared" si="17"/>
        <v>108583.5</v>
      </c>
      <c r="Q191" t="s">
        <v>145</v>
      </c>
      <c r="R191" s="7"/>
    </row>
    <row r="192" spans="1:18" s="6" customFormat="1" ht="37.5" hidden="1" customHeight="1">
      <c r="A192" s="8">
        <v>187</v>
      </c>
      <c r="B192" s="13" t="s">
        <v>100</v>
      </c>
      <c r="C192" s="12" t="s">
        <v>99</v>
      </c>
      <c r="D192" s="9">
        <v>3565.99</v>
      </c>
      <c r="E192" s="9">
        <v>3635.24</v>
      </c>
      <c r="F192" s="9">
        <v>3462.13</v>
      </c>
      <c r="G192" s="9">
        <f t="shared" si="19"/>
        <v>3554.4533333333334</v>
      </c>
      <c r="H192" s="9">
        <f t="shared" si="19"/>
        <v>3554.4533333333334</v>
      </c>
      <c r="I192" s="9">
        <f t="shared" si="14"/>
        <v>87.129725314230754</v>
      </c>
      <c r="J192" s="10">
        <f t="shared" si="18"/>
        <v>2.4512834223236604E-2</v>
      </c>
      <c r="K192" s="8" t="s">
        <v>20</v>
      </c>
      <c r="L192" s="14" t="s">
        <v>31</v>
      </c>
      <c r="M192" s="9">
        <f t="shared" si="15"/>
        <v>3462.13</v>
      </c>
      <c r="N192" s="11">
        <v>0</v>
      </c>
      <c r="O192" s="9">
        <f t="shared" si="16"/>
        <v>3462.13</v>
      </c>
      <c r="P192" s="9">
        <f t="shared" si="17"/>
        <v>17310.650000000001</v>
      </c>
      <c r="Q192" t="s">
        <v>146</v>
      </c>
      <c r="R192" s="7"/>
    </row>
    <row r="193" spans="1:18" s="6" customFormat="1" ht="40.5" hidden="1" customHeight="1">
      <c r="A193" s="8">
        <v>188</v>
      </c>
      <c r="B193" s="13" t="s">
        <v>100</v>
      </c>
      <c r="C193" s="12" t="s">
        <v>99</v>
      </c>
      <c r="D193" s="9">
        <v>5025.4799999999996</v>
      </c>
      <c r="E193" s="9">
        <v>5123.07</v>
      </c>
      <c r="F193" s="9">
        <v>4879.1099999999997</v>
      </c>
      <c r="G193" s="9">
        <f t="shared" si="19"/>
        <v>5009.22</v>
      </c>
      <c r="H193" s="9">
        <f t="shared" si="19"/>
        <v>5009.22</v>
      </c>
      <c r="I193" s="9">
        <f t="shared" si="14"/>
        <v>122.79010994375729</v>
      </c>
      <c r="J193" s="10">
        <f t="shared" si="18"/>
        <v>2.451282034802969E-2</v>
      </c>
      <c r="K193" s="8" t="s">
        <v>20</v>
      </c>
      <c r="L193" s="14" t="s">
        <v>27</v>
      </c>
      <c r="M193" s="9">
        <f t="shared" si="15"/>
        <v>4879.1099999999997</v>
      </c>
      <c r="N193" s="11">
        <v>0</v>
      </c>
      <c r="O193" s="9">
        <f t="shared" si="16"/>
        <v>4879.1099999999997</v>
      </c>
      <c r="P193" s="9">
        <f t="shared" si="17"/>
        <v>48791.1</v>
      </c>
      <c r="Q193" t="s">
        <v>271</v>
      </c>
      <c r="R193" s="7"/>
    </row>
    <row r="194" spans="1:18" s="6" customFormat="1" ht="39" hidden="1" customHeight="1">
      <c r="A194" s="8">
        <v>189</v>
      </c>
      <c r="B194" s="13" t="s">
        <v>100</v>
      </c>
      <c r="C194" s="12" t="s">
        <v>99</v>
      </c>
      <c r="D194" s="9">
        <v>2354.08</v>
      </c>
      <c r="E194" s="9">
        <v>2399.79</v>
      </c>
      <c r="F194" s="9">
        <v>2285.5100000000002</v>
      </c>
      <c r="G194" s="9">
        <f t="shared" si="19"/>
        <v>2346.46</v>
      </c>
      <c r="H194" s="9">
        <f t="shared" si="19"/>
        <v>2346.46</v>
      </c>
      <c r="I194" s="9">
        <f t="shared" si="14"/>
        <v>57.5198044155227</v>
      </c>
      <c r="J194" s="10">
        <f t="shared" si="18"/>
        <v>2.4513439144721282E-2</v>
      </c>
      <c r="K194" s="8" t="s">
        <v>20</v>
      </c>
      <c r="L194" s="14" t="s">
        <v>25</v>
      </c>
      <c r="M194" s="9">
        <f t="shared" si="15"/>
        <v>2285.5100000000002</v>
      </c>
      <c r="N194" s="11">
        <v>0</v>
      </c>
      <c r="O194" s="9">
        <f t="shared" si="16"/>
        <v>2285.5100000000002</v>
      </c>
      <c r="P194" s="9">
        <f t="shared" si="17"/>
        <v>4571.0200000000004</v>
      </c>
      <c r="Q194" t="s">
        <v>272</v>
      </c>
      <c r="R194" s="7"/>
    </row>
    <row r="195" spans="1:18" s="6" customFormat="1" ht="39.75" hidden="1" customHeight="1">
      <c r="A195" s="8">
        <v>190</v>
      </c>
      <c r="B195" s="13" t="s">
        <v>100</v>
      </c>
      <c r="C195" s="12" t="s">
        <v>99</v>
      </c>
      <c r="D195" s="9">
        <v>4376.1899999999996</v>
      </c>
      <c r="E195" s="9">
        <v>4461.17</v>
      </c>
      <c r="F195" s="9">
        <v>4248.7299999999996</v>
      </c>
      <c r="G195" s="9">
        <f t="shared" si="19"/>
        <v>4362.03</v>
      </c>
      <c r="H195" s="9">
        <f t="shared" si="19"/>
        <v>4362.03</v>
      </c>
      <c r="I195" s="9">
        <f t="shared" si="14"/>
        <v>106.92552361340135</v>
      </c>
      <c r="J195" s="10">
        <f t="shared" si="18"/>
        <v>2.4512789598742181E-2</v>
      </c>
      <c r="K195" s="8" t="s">
        <v>20</v>
      </c>
      <c r="L195" s="14" t="s">
        <v>27</v>
      </c>
      <c r="M195" s="9">
        <f t="shared" si="15"/>
        <v>4248.7299999999996</v>
      </c>
      <c r="N195" s="11">
        <v>0</v>
      </c>
      <c r="O195" s="9">
        <f t="shared" si="16"/>
        <v>4248.7299999999996</v>
      </c>
      <c r="P195" s="9">
        <f t="shared" si="17"/>
        <v>42487.299999999996</v>
      </c>
      <c r="Q195" t="s">
        <v>273</v>
      </c>
      <c r="R195" s="7"/>
    </row>
    <row r="196" spans="1:18" s="6" customFormat="1" ht="39.75" hidden="1" customHeight="1">
      <c r="A196" s="8">
        <v>191</v>
      </c>
      <c r="B196" s="13" t="s">
        <v>100</v>
      </c>
      <c r="C196" s="12" t="s">
        <v>99</v>
      </c>
      <c r="D196" s="9">
        <v>4214.1499999999996</v>
      </c>
      <c r="E196" s="9">
        <v>4295.9799999999996</v>
      </c>
      <c r="F196" s="9">
        <v>4091.41</v>
      </c>
      <c r="G196" s="9">
        <f t="shared" si="19"/>
        <v>4200.5133333333333</v>
      </c>
      <c r="H196" s="9">
        <f t="shared" si="19"/>
        <v>4200.5133333333333</v>
      </c>
      <c r="I196" s="9">
        <f t="shared" si="14"/>
        <v>102.96450958137615</v>
      </c>
      <c r="J196" s="10">
        <f t="shared" si="18"/>
        <v>2.4512363468602128E-2</v>
      </c>
      <c r="K196" s="8" t="s">
        <v>20</v>
      </c>
      <c r="L196" s="14" t="s">
        <v>29</v>
      </c>
      <c r="M196" s="9">
        <f t="shared" si="15"/>
        <v>4091.41</v>
      </c>
      <c r="N196" s="11">
        <v>0</v>
      </c>
      <c r="O196" s="9">
        <f t="shared" si="16"/>
        <v>4091.41</v>
      </c>
      <c r="P196" s="9">
        <f t="shared" si="17"/>
        <v>12274.23</v>
      </c>
      <c r="Q196" t="s">
        <v>274</v>
      </c>
      <c r="R196" s="7"/>
    </row>
    <row r="197" spans="1:18" s="6" customFormat="1" ht="39.75" hidden="1" customHeight="1">
      <c r="A197" s="8">
        <v>192</v>
      </c>
      <c r="B197" s="13" t="s">
        <v>60</v>
      </c>
      <c r="C197" s="12" t="s">
        <v>39</v>
      </c>
      <c r="D197" s="9">
        <v>1556.26</v>
      </c>
      <c r="E197" s="9">
        <v>1586.48</v>
      </c>
      <c r="F197" s="9">
        <v>1510.93</v>
      </c>
      <c r="G197" s="9">
        <f t="shared" si="19"/>
        <v>1551.2233333333334</v>
      </c>
      <c r="H197" s="9">
        <f t="shared" si="19"/>
        <v>1551.2233333333334</v>
      </c>
      <c r="I197" s="9">
        <f t="shared" si="14"/>
        <v>38.025999438980314</v>
      </c>
      <c r="J197" s="10">
        <f t="shared" si="18"/>
        <v>2.4513555605992891E-2</v>
      </c>
      <c r="K197" s="8" t="s">
        <v>20</v>
      </c>
      <c r="L197" s="14" t="s">
        <v>27</v>
      </c>
      <c r="M197" s="9">
        <f t="shared" si="15"/>
        <v>1510.93</v>
      </c>
      <c r="N197" s="11">
        <v>0</v>
      </c>
      <c r="O197" s="9">
        <f t="shared" si="16"/>
        <v>1510.93</v>
      </c>
      <c r="P197" s="9">
        <f t="shared" si="17"/>
        <v>15109.300000000001</v>
      </c>
      <c r="Q197" t="s">
        <v>275</v>
      </c>
      <c r="R197" s="7"/>
    </row>
    <row r="198" spans="1:18" s="6" customFormat="1" ht="36.75" hidden="1" customHeight="1">
      <c r="A198" s="8">
        <v>193</v>
      </c>
      <c r="B198" s="13" t="s">
        <v>60</v>
      </c>
      <c r="C198" s="12" t="s">
        <v>39</v>
      </c>
      <c r="D198" s="9">
        <v>3150.77</v>
      </c>
      <c r="E198" s="9">
        <v>3211.95</v>
      </c>
      <c r="F198" s="9">
        <v>3059</v>
      </c>
      <c r="G198" s="9">
        <f t="shared" si="19"/>
        <v>3140.5733333333333</v>
      </c>
      <c r="H198" s="9">
        <f t="shared" si="19"/>
        <v>3140.5733333333333</v>
      </c>
      <c r="I198" s="9">
        <f t="shared" si="14"/>
        <v>76.983145124977327</v>
      </c>
      <c r="J198" s="10">
        <f t="shared" si="18"/>
        <v>2.4512449465164746E-2</v>
      </c>
      <c r="K198" s="8" t="s">
        <v>20</v>
      </c>
      <c r="L198" s="14" t="s">
        <v>31</v>
      </c>
      <c r="M198" s="9">
        <f t="shared" si="15"/>
        <v>3059</v>
      </c>
      <c r="N198" s="11">
        <v>0</v>
      </c>
      <c r="O198" s="9">
        <f t="shared" si="16"/>
        <v>3059</v>
      </c>
      <c r="P198" s="9">
        <f t="shared" si="17"/>
        <v>15295</v>
      </c>
      <c r="Q198" t="s">
        <v>276</v>
      </c>
      <c r="R198" s="7"/>
    </row>
    <row r="199" spans="1:18" s="6" customFormat="1" ht="37.5" hidden="1" customHeight="1">
      <c r="A199" s="8">
        <v>194</v>
      </c>
      <c r="B199" s="13" t="s">
        <v>60</v>
      </c>
      <c r="C199" s="12" t="s">
        <v>39</v>
      </c>
      <c r="D199" s="9">
        <v>1685.67</v>
      </c>
      <c r="E199" s="9">
        <v>1718.4</v>
      </c>
      <c r="F199" s="9">
        <v>1636.57</v>
      </c>
      <c r="G199" s="9">
        <f t="shared" si="19"/>
        <v>1680.2133333333334</v>
      </c>
      <c r="H199" s="9">
        <f t="shared" si="19"/>
        <v>1680.2133333333334</v>
      </c>
      <c r="I199" s="9">
        <f t="shared" si="14"/>
        <v>41.186995925089512</v>
      </c>
      <c r="J199" s="10">
        <f t="shared" si="18"/>
        <v>2.4512956246680685E-2</v>
      </c>
      <c r="K199" s="8" t="s">
        <v>20</v>
      </c>
      <c r="L199" s="14" t="s">
        <v>24</v>
      </c>
      <c r="M199" s="9">
        <f t="shared" si="15"/>
        <v>1636.57</v>
      </c>
      <c r="N199" s="11">
        <v>0</v>
      </c>
      <c r="O199" s="9">
        <f t="shared" si="16"/>
        <v>1636.57</v>
      </c>
      <c r="P199" s="9">
        <f t="shared" si="17"/>
        <v>49097.1</v>
      </c>
      <c r="Q199" t="s">
        <v>277</v>
      </c>
      <c r="R199" s="7"/>
    </row>
    <row r="200" spans="1:18" s="6" customFormat="1" ht="40.5" hidden="1" customHeight="1">
      <c r="A200" s="8">
        <v>195</v>
      </c>
      <c r="B200" s="13" t="s">
        <v>60</v>
      </c>
      <c r="C200" s="12" t="s">
        <v>39</v>
      </c>
      <c r="D200" s="9">
        <v>2852.57</v>
      </c>
      <c r="E200" s="9">
        <v>2907.96</v>
      </c>
      <c r="F200" s="9">
        <v>2769.49</v>
      </c>
      <c r="G200" s="9">
        <f t="shared" si="19"/>
        <v>2843.34</v>
      </c>
      <c r="H200" s="9">
        <f t="shared" si="19"/>
        <v>2843.34</v>
      </c>
      <c r="I200" s="9">
        <f t="shared" ref="I200:I263" si="20">STDEVA(D200:F200)</f>
        <v>69.694905839666788</v>
      </c>
      <c r="J200" s="10">
        <f t="shared" si="18"/>
        <v>2.4511632741658327E-2</v>
      </c>
      <c r="K200" s="8" t="s">
        <v>20</v>
      </c>
      <c r="L200" s="14" t="s">
        <v>31</v>
      </c>
      <c r="M200" s="9">
        <f t="shared" ref="M200:M263" si="21">MIN(D200:F200)</f>
        <v>2769.49</v>
      </c>
      <c r="N200" s="11">
        <v>0</v>
      </c>
      <c r="O200" s="9">
        <f t="shared" ref="O200:O263" si="22">ROUND(M200+(M200*N200/100),2)</f>
        <v>2769.49</v>
      </c>
      <c r="P200" s="9">
        <f t="shared" ref="P200:P263" si="23">O200*L200</f>
        <v>13847.449999999999</v>
      </c>
      <c r="Q200" t="s">
        <v>278</v>
      </c>
      <c r="R200" s="7"/>
    </row>
    <row r="201" spans="1:18" s="6" customFormat="1" ht="42" hidden="1" customHeight="1">
      <c r="A201" s="8">
        <v>196</v>
      </c>
      <c r="B201" s="13" t="s">
        <v>60</v>
      </c>
      <c r="C201" s="12" t="s">
        <v>39</v>
      </c>
      <c r="D201" s="9">
        <v>2333.83</v>
      </c>
      <c r="E201" s="9">
        <v>2379.14</v>
      </c>
      <c r="F201" s="9">
        <v>2265.85</v>
      </c>
      <c r="G201" s="9">
        <f t="shared" si="19"/>
        <v>2326.2733333333331</v>
      </c>
      <c r="H201" s="9">
        <f t="shared" si="19"/>
        <v>2326.2733333333331</v>
      </c>
      <c r="I201" s="9">
        <f t="shared" si="20"/>
        <v>57.021780341667089</v>
      </c>
      <c r="J201" s="10">
        <f t="shared" si="18"/>
        <v>2.451207238831225E-2</v>
      </c>
      <c r="K201" s="8" t="s">
        <v>20</v>
      </c>
      <c r="L201" s="14" t="s">
        <v>31</v>
      </c>
      <c r="M201" s="9">
        <f t="shared" si="21"/>
        <v>2265.85</v>
      </c>
      <c r="N201" s="11">
        <v>0</v>
      </c>
      <c r="O201" s="9">
        <f t="shared" si="22"/>
        <v>2265.85</v>
      </c>
      <c r="P201" s="9">
        <f t="shared" si="23"/>
        <v>11329.25</v>
      </c>
      <c r="Q201" t="s">
        <v>167</v>
      </c>
      <c r="R201" s="7"/>
    </row>
    <row r="202" spans="1:18" s="6" customFormat="1" ht="27" hidden="1" customHeight="1">
      <c r="A202" s="8">
        <v>197</v>
      </c>
      <c r="B202" s="13" t="s">
        <v>90</v>
      </c>
      <c r="C202" s="12" t="s">
        <v>89</v>
      </c>
      <c r="D202" s="9">
        <v>17505.900000000001</v>
      </c>
      <c r="E202" s="9">
        <v>17845.82</v>
      </c>
      <c r="F202" s="9">
        <v>16996.02</v>
      </c>
      <c r="G202" s="9">
        <f t="shared" si="19"/>
        <v>17449.24666666667</v>
      </c>
      <c r="H202" s="9">
        <f t="shared" si="19"/>
        <v>17449.24666666667</v>
      </c>
      <c r="I202" s="9">
        <f t="shared" si="20"/>
        <v>427.72328687287194</v>
      </c>
      <c r="J202" s="10">
        <f t="shared" ref="J202:J265" si="24">STDEVA(D202:F202)/(SUM(D202:F202)/COUNTIF(D202:F202,"&gt;0"))</f>
        <v>2.451242136945388E-2</v>
      </c>
      <c r="K202" s="8" t="s">
        <v>20</v>
      </c>
      <c r="L202" s="14" t="s">
        <v>23</v>
      </c>
      <c r="M202" s="9">
        <f t="shared" si="21"/>
        <v>16996.02</v>
      </c>
      <c r="N202" s="11">
        <v>0</v>
      </c>
      <c r="O202" s="9">
        <f t="shared" si="22"/>
        <v>16996.02</v>
      </c>
      <c r="P202" s="9">
        <f t="shared" si="23"/>
        <v>339920.4</v>
      </c>
      <c r="Q202" t="s">
        <v>123</v>
      </c>
      <c r="R202" s="7"/>
    </row>
    <row r="203" spans="1:18" s="6" customFormat="1" ht="27" hidden="1" customHeight="1">
      <c r="A203" s="8">
        <v>198</v>
      </c>
      <c r="B203" s="13" t="s">
        <v>90</v>
      </c>
      <c r="C203" s="12" t="s">
        <v>89</v>
      </c>
      <c r="D203" s="9">
        <v>16209.58</v>
      </c>
      <c r="E203" s="9">
        <v>16524.330000000002</v>
      </c>
      <c r="F203" s="9">
        <v>15737.46</v>
      </c>
      <c r="G203" s="9">
        <f t="shared" si="19"/>
        <v>16157.123333333335</v>
      </c>
      <c r="H203" s="9">
        <f t="shared" si="19"/>
        <v>16157.123333333335</v>
      </c>
      <c r="I203" s="9">
        <f t="shared" si="20"/>
        <v>396.04908235385966</v>
      </c>
      <c r="J203" s="10">
        <f t="shared" si="24"/>
        <v>2.4512351251090671E-2</v>
      </c>
      <c r="K203" s="8" t="s">
        <v>20</v>
      </c>
      <c r="L203" s="14" t="s">
        <v>23</v>
      </c>
      <c r="M203" s="9">
        <f t="shared" si="21"/>
        <v>15737.46</v>
      </c>
      <c r="N203" s="11">
        <v>0</v>
      </c>
      <c r="O203" s="9">
        <f t="shared" si="22"/>
        <v>15737.46</v>
      </c>
      <c r="P203" s="9">
        <f t="shared" si="23"/>
        <v>314749.19999999995</v>
      </c>
      <c r="Q203" t="s">
        <v>279</v>
      </c>
      <c r="R203" s="7"/>
    </row>
    <row r="204" spans="1:18" s="6" customFormat="1" ht="27" hidden="1" customHeight="1">
      <c r="A204" s="8">
        <v>199</v>
      </c>
      <c r="B204" s="13" t="s">
        <v>116</v>
      </c>
      <c r="C204" s="12" t="s">
        <v>115</v>
      </c>
      <c r="D204" s="9">
        <v>1135.4000000000001</v>
      </c>
      <c r="E204" s="9">
        <v>1157.45</v>
      </c>
      <c r="F204" s="9">
        <v>1102.33</v>
      </c>
      <c r="G204" s="9">
        <f t="shared" si="19"/>
        <v>1131.7266666666667</v>
      </c>
      <c r="H204" s="9">
        <f t="shared" si="19"/>
        <v>1131.7266666666667</v>
      </c>
      <c r="I204" s="9">
        <f t="shared" si="20"/>
        <v>27.742992508619846</v>
      </c>
      <c r="J204" s="10">
        <f t="shared" si="24"/>
        <v>2.4513863042860625E-2</v>
      </c>
      <c r="K204" s="8" t="s">
        <v>20</v>
      </c>
      <c r="L204" s="14" t="s">
        <v>31</v>
      </c>
      <c r="M204" s="9">
        <f t="shared" si="21"/>
        <v>1102.33</v>
      </c>
      <c r="N204" s="11">
        <v>0</v>
      </c>
      <c r="O204" s="9">
        <f t="shared" si="22"/>
        <v>1102.33</v>
      </c>
      <c r="P204" s="9">
        <f t="shared" si="23"/>
        <v>5511.65</v>
      </c>
      <c r="Q204" t="s">
        <v>280</v>
      </c>
      <c r="R204" s="7"/>
    </row>
    <row r="205" spans="1:18" s="6" customFormat="1" ht="27" hidden="1" customHeight="1">
      <c r="A205" s="8">
        <v>200</v>
      </c>
      <c r="B205" s="13" t="s">
        <v>116</v>
      </c>
      <c r="C205" s="12" t="s">
        <v>115</v>
      </c>
      <c r="D205" s="9">
        <v>1892.72</v>
      </c>
      <c r="E205" s="9">
        <v>1929.47</v>
      </c>
      <c r="F205" s="9">
        <v>1837.59</v>
      </c>
      <c r="G205" s="9">
        <f t="shared" si="19"/>
        <v>1886.5933333333332</v>
      </c>
      <c r="H205" s="9">
        <f t="shared" si="19"/>
        <v>1886.5933333333332</v>
      </c>
      <c r="I205" s="9">
        <f t="shared" si="20"/>
        <v>46.245384994973705</v>
      </c>
      <c r="J205" s="10">
        <f t="shared" si="24"/>
        <v>2.4512640948044114E-2</v>
      </c>
      <c r="K205" s="8" t="s">
        <v>20</v>
      </c>
      <c r="L205" s="14" t="s">
        <v>23</v>
      </c>
      <c r="M205" s="9">
        <f t="shared" si="21"/>
        <v>1837.59</v>
      </c>
      <c r="N205" s="11">
        <v>0</v>
      </c>
      <c r="O205" s="9">
        <f t="shared" si="22"/>
        <v>1837.59</v>
      </c>
      <c r="P205" s="9">
        <f t="shared" si="23"/>
        <v>36751.799999999996</v>
      </c>
      <c r="Q205" t="s">
        <v>161</v>
      </c>
      <c r="R205" s="7"/>
    </row>
    <row r="206" spans="1:18" s="6" customFormat="1" ht="27" hidden="1" customHeight="1">
      <c r="A206" s="8">
        <v>201</v>
      </c>
      <c r="B206" s="13" t="s">
        <v>116</v>
      </c>
      <c r="C206" s="12" t="s">
        <v>115</v>
      </c>
      <c r="D206" s="9">
        <v>2359.67</v>
      </c>
      <c r="E206" s="9">
        <v>2405.4899999999998</v>
      </c>
      <c r="F206" s="9">
        <v>2290.94</v>
      </c>
      <c r="G206" s="9">
        <f t="shared" si="19"/>
        <v>2352.0333333333333</v>
      </c>
      <c r="H206" s="9">
        <f t="shared" si="19"/>
        <v>2352.0333333333333</v>
      </c>
      <c r="I206" s="9">
        <f t="shared" si="20"/>
        <v>57.655568970684165</v>
      </c>
      <c r="J206" s="10">
        <f t="shared" si="24"/>
        <v>2.451307477389103E-2</v>
      </c>
      <c r="K206" s="8" t="s">
        <v>20</v>
      </c>
      <c r="L206" s="14" t="s">
        <v>27</v>
      </c>
      <c r="M206" s="9">
        <f t="shared" si="21"/>
        <v>2290.94</v>
      </c>
      <c r="N206" s="11">
        <v>0</v>
      </c>
      <c r="O206" s="9">
        <f t="shared" si="22"/>
        <v>2290.94</v>
      </c>
      <c r="P206" s="9">
        <f t="shared" si="23"/>
        <v>22909.4</v>
      </c>
      <c r="Q206" t="s">
        <v>162</v>
      </c>
      <c r="R206" s="7"/>
    </row>
    <row r="207" spans="1:18" s="6" customFormat="1" ht="27" hidden="1" customHeight="1">
      <c r="A207" s="8">
        <v>202</v>
      </c>
      <c r="B207" s="13" t="s">
        <v>82</v>
      </c>
      <c r="C207" s="12" t="s">
        <v>81</v>
      </c>
      <c r="D207" s="9">
        <v>6483.84</v>
      </c>
      <c r="E207" s="9">
        <v>6609.74</v>
      </c>
      <c r="F207" s="9">
        <v>6294.99</v>
      </c>
      <c r="G207" s="9">
        <f t="shared" si="19"/>
        <v>6462.8566666666666</v>
      </c>
      <c r="H207" s="9">
        <f t="shared" si="19"/>
        <v>6462.8566666666666</v>
      </c>
      <c r="I207" s="9">
        <f t="shared" si="20"/>
        <v>158.42069256676459</v>
      </c>
      <c r="J207" s="10">
        <f t="shared" si="24"/>
        <v>2.4512487393360819E-2</v>
      </c>
      <c r="K207" s="8" t="s">
        <v>20</v>
      </c>
      <c r="L207" s="14" t="s">
        <v>26</v>
      </c>
      <c r="M207" s="9">
        <f t="shared" si="21"/>
        <v>6294.99</v>
      </c>
      <c r="N207" s="11">
        <v>0</v>
      </c>
      <c r="O207" s="9">
        <f t="shared" si="22"/>
        <v>6294.99</v>
      </c>
      <c r="P207" s="9">
        <f t="shared" si="23"/>
        <v>6294.99</v>
      </c>
      <c r="Q207" t="s">
        <v>281</v>
      </c>
      <c r="R207" s="7"/>
    </row>
    <row r="208" spans="1:18" s="6" customFormat="1" ht="27" hidden="1" customHeight="1">
      <c r="A208" s="8">
        <v>203</v>
      </c>
      <c r="B208" s="13" t="s">
        <v>82</v>
      </c>
      <c r="C208" s="12" t="s">
        <v>81</v>
      </c>
      <c r="D208" s="9">
        <v>5835.68</v>
      </c>
      <c r="E208" s="9">
        <v>5949</v>
      </c>
      <c r="F208" s="9">
        <v>5665.71</v>
      </c>
      <c r="G208" s="9">
        <f t="shared" si="19"/>
        <v>5816.7966666666662</v>
      </c>
      <c r="H208" s="9">
        <f t="shared" si="19"/>
        <v>5816.7966666666662</v>
      </c>
      <c r="I208" s="9">
        <f t="shared" si="20"/>
        <v>142.58590825650805</v>
      </c>
      <c r="J208" s="10">
        <f t="shared" si="24"/>
        <v>2.45127888127156E-2</v>
      </c>
      <c r="K208" s="8" t="s">
        <v>20</v>
      </c>
      <c r="L208" s="14" t="s">
        <v>26</v>
      </c>
      <c r="M208" s="9">
        <f t="shared" si="21"/>
        <v>5665.71</v>
      </c>
      <c r="N208" s="11">
        <v>0</v>
      </c>
      <c r="O208" s="9">
        <f t="shared" si="22"/>
        <v>5665.71</v>
      </c>
      <c r="P208" s="9">
        <f t="shared" si="23"/>
        <v>5665.71</v>
      </c>
      <c r="Q208" t="s">
        <v>282</v>
      </c>
      <c r="R208" s="7"/>
    </row>
    <row r="209" spans="1:18" s="6" customFormat="1" ht="27" hidden="1" customHeight="1">
      <c r="A209" s="8">
        <v>204</v>
      </c>
      <c r="B209" s="13" t="s">
        <v>74</v>
      </c>
      <c r="C209" s="12" t="s">
        <v>73</v>
      </c>
      <c r="D209" s="9">
        <v>64838.35</v>
      </c>
      <c r="E209" s="9">
        <v>66097.34</v>
      </c>
      <c r="F209" s="9">
        <v>62949.85</v>
      </c>
      <c r="G209" s="9">
        <f t="shared" si="19"/>
        <v>64628.513333333336</v>
      </c>
      <c r="H209" s="9">
        <f t="shared" si="19"/>
        <v>64628.513333333336</v>
      </c>
      <c r="I209" s="9">
        <f t="shared" si="20"/>
        <v>1584.2022898081325</v>
      </c>
      <c r="J209" s="10">
        <f t="shared" si="24"/>
        <v>2.4512435890909644E-2</v>
      </c>
      <c r="K209" s="8" t="s">
        <v>20</v>
      </c>
      <c r="L209" s="14" t="s">
        <v>29</v>
      </c>
      <c r="M209" s="9">
        <f t="shared" si="21"/>
        <v>62949.85</v>
      </c>
      <c r="N209" s="11">
        <v>0</v>
      </c>
      <c r="O209" s="9">
        <f t="shared" si="22"/>
        <v>62949.85</v>
      </c>
      <c r="P209" s="9">
        <f t="shared" si="23"/>
        <v>188849.55</v>
      </c>
      <c r="Q209" t="s">
        <v>283</v>
      </c>
      <c r="R209" s="7"/>
    </row>
    <row r="210" spans="1:18" s="6" customFormat="1" ht="27" hidden="1" customHeight="1">
      <c r="A210" s="8">
        <v>205</v>
      </c>
      <c r="B210" s="13" t="s">
        <v>74</v>
      </c>
      <c r="C210" s="12" t="s">
        <v>73</v>
      </c>
      <c r="D210" s="9">
        <v>142645.48000000001</v>
      </c>
      <c r="E210" s="9">
        <v>145415.29999999999</v>
      </c>
      <c r="F210" s="9">
        <v>138490.76</v>
      </c>
      <c r="G210" s="9">
        <f t="shared" si="19"/>
        <v>142183.84666666668</v>
      </c>
      <c r="H210" s="9">
        <f t="shared" si="19"/>
        <v>142183.84666666668</v>
      </c>
      <c r="I210" s="9">
        <f t="shared" si="20"/>
        <v>3485.2751044549218</v>
      </c>
      <c r="J210" s="10">
        <f t="shared" si="24"/>
        <v>2.4512454727897044E-2</v>
      </c>
      <c r="K210" s="8" t="s">
        <v>20</v>
      </c>
      <c r="L210" s="14" t="s">
        <v>25</v>
      </c>
      <c r="M210" s="9">
        <f t="shared" si="21"/>
        <v>138490.76</v>
      </c>
      <c r="N210" s="11">
        <v>0</v>
      </c>
      <c r="O210" s="9">
        <f t="shared" si="22"/>
        <v>138490.76</v>
      </c>
      <c r="P210" s="9">
        <f t="shared" si="23"/>
        <v>276981.52</v>
      </c>
      <c r="Q210" t="s">
        <v>125</v>
      </c>
      <c r="R210" s="7"/>
    </row>
    <row r="211" spans="1:18" s="6" customFormat="1" ht="27" hidden="1" customHeight="1">
      <c r="A211" s="8">
        <v>206</v>
      </c>
      <c r="B211" s="13" t="s">
        <v>74</v>
      </c>
      <c r="C211" s="12" t="s">
        <v>73</v>
      </c>
      <c r="D211" s="9">
        <v>46684.29</v>
      </c>
      <c r="E211" s="9">
        <v>47590.78</v>
      </c>
      <c r="F211" s="9">
        <v>45324.55</v>
      </c>
      <c r="G211" s="9">
        <f t="shared" si="19"/>
        <v>46533.206666666665</v>
      </c>
      <c r="H211" s="9">
        <f t="shared" si="19"/>
        <v>46533.206666666665</v>
      </c>
      <c r="I211" s="9">
        <f t="shared" si="20"/>
        <v>1140.644218603386</v>
      </c>
      <c r="J211" s="10">
        <f t="shared" si="24"/>
        <v>2.4512478299082461E-2</v>
      </c>
      <c r="K211" s="8" t="s">
        <v>20</v>
      </c>
      <c r="L211" s="14" t="s">
        <v>28</v>
      </c>
      <c r="M211" s="9">
        <f t="shared" si="21"/>
        <v>45324.55</v>
      </c>
      <c r="N211" s="11">
        <v>0</v>
      </c>
      <c r="O211" s="9">
        <f t="shared" si="22"/>
        <v>45324.55</v>
      </c>
      <c r="P211" s="9">
        <f t="shared" si="23"/>
        <v>271947.30000000005</v>
      </c>
      <c r="Q211" t="s">
        <v>284</v>
      </c>
      <c r="R211" s="7"/>
    </row>
    <row r="212" spans="1:18" s="6" customFormat="1" ht="40.5" hidden="1" customHeight="1">
      <c r="A212" s="8">
        <v>207</v>
      </c>
      <c r="B212" s="13" t="s">
        <v>100</v>
      </c>
      <c r="C212" s="12" t="s">
        <v>99</v>
      </c>
      <c r="D212" s="9">
        <v>16209.58</v>
      </c>
      <c r="E212" s="9">
        <v>16524.330000000002</v>
      </c>
      <c r="F212" s="9">
        <v>15737.46</v>
      </c>
      <c r="G212" s="9">
        <f t="shared" si="19"/>
        <v>16157.123333333335</v>
      </c>
      <c r="H212" s="9">
        <f t="shared" si="19"/>
        <v>16157.123333333335</v>
      </c>
      <c r="I212" s="9">
        <f t="shared" si="20"/>
        <v>396.04908235385966</v>
      </c>
      <c r="J212" s="10">
        <f t="shared" si="24"/>
        <v>2.4512351251090671E-2</v>
      </c>
      <c r="K212" s="8" t="s">
        <v>20</v>
      </c>
      <c r="L212" s="14" t="s">
        <v>35</v>
      </c>
      <c r="M212" s="9">
        <f t="shared" si="21"/>
        <v>15737.46</v>
      </c>
      <c r="N212" s="11">
        <v>0</v>
      </c>
      <c r="O212" s="9">
        <f t="shared" si="22"/>
        <v>15737.46</v>
      </c>
      <c r="P212" s="9">
        <f t="shared" si="23"/>
        <v>62949.84</v>
      </c>
      <c r="Q212" t="s">
        <v>285</v>
      </c>
      <c r="R212" s="7"/>
    </row>
    <row r="213" spans="1:18" s="6" customFormat="1" ht="42" hidden="1" customHeight="1">
      <c r="A213" s="8">
        <v>208</v>
      </c>
      <c r="B213" s="13" t="s">
        <v>100</v>
      </c>
      <c r="C213" s="12" t="s">
        <v>99</v>
      </c>
      <c r="D213" s="9">
        <v>18155.189999999999</v>
      </c>
      <c r="E213" s="9">
        <v>18507.72</v>
      </c>
      <c r="F213" s="9">
        <v>17626.400000000001</v>
      </c>
      <c r="G213" s="9">
        <f t="shared" si="19"/>
        <v>18096.436666666668</v>
      </c>
      <c r="H213" s="9">
        <f t="shared" si="19"/>
        <v>18096.436666666668</v>
      </c>
      <c r="I213" s="9">
        <f t="shared" si="20"/>
        <v>443.58787318110154</v>
      </c>
      <c r="J213" s="10">
        <f t="shared" si="24"/>
        <v>2.4512443048977865E-2</v>
      </c>
      <c r="K213" s="8" t="s">
        <v>20</v>
      </c>
      <c r="L213" s="14" t="s">
        <v>25</v>
      </c>
      <c r="M213" s="9">
        <f t="shared" si="21"/>
        <v>17626.400000000001</v>
      </c>
      <c r="N213" s="11">
        <v>0</v>
      </c>
      <c r="O213" s="9">
        <f t="shared" si="22"/>
        <v>17626.400000000001</v>
      </c>
      <c r="P213" s="9">
        <f t="shared" si="23"/>
        <v>35252.800000000003</v>
      </c>
      <c r="Q213" t="s">
        <v>286</v>
      </c>
      <c r="R213" s="7"/>
    </row>
    <row r="214" spans="1:18" s="6" customFormat="1" ht="39.75" hidden="1" customHeight="1">
      <c r="A214" s="8">
        <v>209</v>
      </c>
      <c r="B214" s="13" t="s">
        <v>100</v>
      </c>
      <c r="C214" s="12" t="s">
        <v>99</v>
      </c>
      <c r="D214" s="9">
        <v>16338.99</v>
      </c>
      <c r="E214" s="9">
        <v>16656.259999999998</v>
      </c>
      <c r="F214" s="9">
        <v>15863.1</v>
      </c>
      <c r="G214" s="9">
        <f t="shared" ref="G214:H277" si="25">AVERAGE(C214:F214)</f>
        <v>16286.116666666667</v>
      </c>
      <c r="H214" s="9">
        <f t="shared" si="25"/>
        <v>16286.116666666667</v>
      </c>
      <c r="I214" s="9">
        <f t="shared" si="20"/>
        <v>399.21471470041354</v>
      </c>
      <c r="J214" s="10">
        <f t="shared" si="24"/>
        <v>2.4512578588946222E-2</v>
      </c>
      <c r="K214" s="8" t="s">
        <v>20</v>
      </c>
      <c r="L214" s="14" t="s">
        <v>28</v>
      </c>
      <c r="M214" s="9">
        <f t="shared" si="21"/>
        <v>15863.1</v>
      </c>
      <c r="N214" s="11">
        <v>0</v>
      </c>
      <c r="O214" s="9">
        <f t="shared" si="22"/>
        <v>15863.1</v>
      </c>
      <c r="P214" s="9">
        <f t="shared" si="23"/>
        <v>95178.6</v>
      </c>
      <c r="Q214" t="s">
        <v>287</v>
      </c>
      <c r="R214" s="7"/>
    </row>
    <row r="215" spans="1:18" s="6" customFormat="1" ht="39" hidden="1" customHeight="1">
      <c r="A215" s="8">
        <v>210</v>
      </c>
      <c r="B215" s="13" t="s">
        <v>100</v>
      </c>
      <c r="C215" s="12" t="s">
        <v>99</v>
      </c>
      <c r="D215" s="9">
        <v>16857.740000000002</v>
      </c>
      <c r="E215" s="9">
        <v>17185.080000000002</v>
      </c>
      <c r="F215" s="9">
        <v>16366.74</v>
      </c>
      <c r="G215" s="9">
        <f t="shared" si="25"/>
        <v>16803.186666666668</v>
      </c>
      <c r="H215" s="9">
        <f t="shared" si="25"/>
        <v>16803.186666666668</v>
      </c>
      <c r="I215" s="9">
        <f t="shared" si="20"/>
        <v>411.88850255054973</v>
      </c>
      <c r="J215" s="10">
        <f t="shared" si="24"/>
        <v>2.4512523173216529E-2</v>
      </c>
      <c r="K215" s="8" t="s">
        <v>20</v>
      </c>
      <c r="L215" s="14" t="s">
        <v>28</v>
      </c>
      <c r="M215" s="9">
        <f t="shared" si="21"/>
        <v>16366.74</v>
      </c>
      <c r="N215" s="11">
        <v>0</v>
      </c>
      <c r="O215" s="9">
        <f t="shared" si="22"/>
        <v>16366.74</v>
      </c>
      <c r="P215" s="9">
        <f t="shared" si="23"/>
        <v>98200.44</v>
      </c>
      <c r="Q215" t="s">
        <v>288</v>
      </c>
      <c r="R215" s="7"/>
    </row>
    <row r="216" spans="1:18" s="6" customFormat="1" ht="38.25" hidden="1" customHeight="1">
      <c r="A216" s="8">
        <v>211</v>
      </c>
      <c r="B216" s="13" t="s">
        <v>100</v>
      </c>
      <c r="C216" s="12" t="s">
        <v>99</v>
      </c>
      <c r="D216" s="9">
        <v>16338.99</v>
      </c>
      <c r="E216" s="9">
        <v>16656.259999999998</v>
      </c>
      <c r="F216" s="9">
        <v>15863.1</v>
      </c>
      <c r="G216" s="9">
        <f t="shared" si="25"/>
        <v>16286.116666666667</v>
      </c>
      <c r="H216" s="9">
        <f t="shared" si="25"/>
        <v>16286.116666666667</v>
      </c>
      <c r="I216" s="9">
        <f t="shared" si="20"/>
        <v>399.21471470041354</v>
      </c>
      <c r="J216" s="10">
        <f t="shared" si="24"/>
        <v>2.4512578588946222E-2</v>
      </c>
      <c r="K216" s="8" t="s">
        <v>20</v>
      </c>
      <c r="L216" s="14" t="s">
        <v>29</v>
      </c>
      <c r="M216" s="9">
        <f t="shared" si="21"/>
        <v>15863.1</v>
      </c>
      <c r="N216" s="11">
        <v>0</v>
      </c>
      <c r="O216" s="9">
        <f t="shared" si="22"/>
        <v>15863.1</v>
      </c>
      <c r="P216" s="9">
        <f t="shared" si="23"/>
        <v>47589.3</v>
      </c>
      <c r="Q216" t="s">
        <v>289</v>
      </c>
      <c r="R216" s="7"/>
    </row>
    <row r="217" spans="1:18" s="6" customFormat="1" ht="27" hidden="1" customHeight="1">
      <c r="A217" s="8">
        <v>212</v>
      </c>
      <c r="B217" s="13" t="s">
        <v>90</v>
      </c>
      <c r="C217" s="12" t="s">
        <v>89</v>
      </c>
      <c r="D217" s="9">
        <v>14913.27</v>
      </c>
      <c r="E217" s="9">
        <v>15202.85</v>
      </c>
      <c r="F217" s="9">
        <v>14478.9</v>
      </c>
      <c r="G217" s="9">
        <f t="shared" si="25"/>
        <v>14865.006666666668</v>
      </c>
      <c r="H217" s="9">
        <f t="shared" si="25"/>
        <v>14865.006666666668</v>
      </c>
      <c r="I217" s="9">
        <f t="shared" si="20"/>
        <v>364.38017596095102</v>
      </c>
      <c r="J217" s="10">
        <f t="shared" si="24"/>
        <v>2.4512614365524512E-2</v>
      </c>
      <c r="K217" s="8" t="s">
        <v>20</v>
      </c>
      <c r="L217" s="14" t="s">
        <v>36</v>
      </c>
      <c r="M217" s="9">
        <f t="shared" si="21"/>
        <v>14478.9</v>
      </c>
      <c r="N217" s="11">
        <v>0</v>
      </c>
      <c r="O217" s="9">
        <f t="shared" si="22"/>
        <v>14478.9</v>
      </c>
      <c r="P217" s="9">
        <f t="shared" si="23"/>
        <v>202704.6</v>
      </c>
      <c r="Q217" t="s">
        <v>290</v>
      </c>
      <c r="R217" s="7"/>
    </row>
    <row r="218" spans="1:18" s="6" customFormat="1" ht="27" hidden="1" customHeight="1">
      <c r="A218" s="8">
        <v>213</v>
      </c>
      <c r="B218" s="13" t="s">
        <v>90</v>
      </c>
      <c r="C218" s="12" t="s">
        <v>89</v>
      </c>
      <c r="D218" s="9">
        <v>22045.27</v>
      </c>
      <c r="E218" s="9">
        <v>22473.33</v>
      </c>
      <c r="F218" s="9">
        <v>21403.17</v>
      </c>
      <c r="G218" s="9">
        <f t="shared" si="25"/>
        <v>21973.923333333336</v>
      </c>
      <c r="H218" s="9">
        <f t="shared" si="25"/>
        <v>21973.923333333336</v>
      </c>
      <c r="I218" s="9">
        <f t="shared" si="20"/>
        <v>538.63565286131518</v>
      </c>
      <c r="J218" s="10">
        <f t="shared" si="24"/>
        <v>2.4512493499248358E-2</v>
      </c>
      <c r="K218" s="8" t="s">
        <v>20</v>
      </c>
      <c r="L218" s="14" t="s">
        <v>27</v>
      </c>
      <c r="M218" s="9">
        <f t="shared" si="21"/>
        <v>21403.17</v>
      </c>
      <c r="N218" s="11">
        <v>0</v>
      </c>
      <c r="O218" s="9">
        <f t="shared" si="22"/>
        <v>21403.17</v>
      </c>
      <c r="P218" s="9">
        <f t="shared" si="23"/>
        <v>214031.69999999998</v>
      </c>
      <c r="Q218" t="s">
        <v>291</v>
      </c>
      <c r="R218" s="7"/>
    </row>
    <row r="219" spans="1:18" s="6" customFormat="1" ht="27" hidden="1" customHeight="1">
      <c r="A219" s="8">
        <v>214</v>
      </c>
      <c r="B219" s="13" t="s">
        <v>90</v>
      </c>
      <c r="C219" s="12" t="s">
        <v>89</v>
      </c>
      <c r="D219" s="9">
        <v>12967.67</v>
      </c>
      <c r="E219" s="9">
        <v>13219.47</v>
      </c>
      <c r="F219" s="9">
        <v>12589.97</v>
      </c>
      <c r="G219" s="9">
        <f t="shared" si="25"/>
        <v>12925.703333333333</v>
      </c>
      <c r="H219" s="9">
        <f t="shared" si="25"/>
        <v>12925.703333333333</v>
      </c>
      <c r="I219" s="9">
        <f t="shared" si="20"/>
        <v>316.84138513352917</v>
      </c>
      <c r="J219" s="10">
        <f t="shared" si="24"/>
        <v>2.4512506357502857E-2</v>
      </c>
      <c r="K219" s="8" t="s">
        <v>20</v>
      </c>
      <c r="L219" s="14" t="s">
        <v>27</v>
      </c>
      <c r="M219" s="9">
        <f t="shared" si="21"/>
        <v>12589.97</v>
      </c>
      <c r="N219" s="11">
        <v>0</v>
      </c>
      <c r="O219" s="9">
        <f t="shared" si="22"/>
        <v>12589.97</v>
      </c>
      <c r="P219" s="9">
        <f t="shared" si="23"/>
        <v>125899.7</v>
      </c>
      <c r="Q219" t="s">
        <v>292</v>
      </c>
      <c r="R219" s="7"/>
    </row>
    <row r="220" spans="1:18" s="6" customFormat="1" ht="27" hidden="1" customHeight="1">
      <c r="A220" s="8">
        <v>215</v>
      </c>
      <c r="B220" s="13" t="s">
        <v>106</v>
      </c>
      <c r="C220" s="12" t="s">
        <v>105</v>
      </c>
      <c r="D220" s="9">
        <v>4668.76</v>
      </c>
      <c r="E220" s="9">
        <v>4759.42</v>
      </c>
      <c r="F220" s="9">
        <v>4532.78</v>
      </c>
      <c r="G220" s="9">
        <f t="shared" si="25"/>
        <v>4653.6533333333327</v>
      </c>
      <c r="H220" s="9">
        <f t="shared" si="25"/>
        <v>4653.6533333333327</v>
      </c>
      <c r="I220" s="9">
        <f t="shared" si="20"/>
        <v>114.07270021058227</v>
      </c>
      <c r="J220" s="10">
        <f t="shared" si="24"/>
        <v>2.4512504915976181E-2</v>
      </c>
      <c r="K220" s="8" t="s">
        <v>20</v>
      </c>
      <c r="L220" s="14" t="s">
        <v>27</v>
      </c>
      <c r="M220" s="9">
        <f t="shared" si="21"/>
        <v>4532.78</v>
      </c>
      <c r="N220" s="11">
        <v>0</v>
      </c>
      <c r="O220" s="9">
        <f t="shared" si="22"/>
        <v>4532.78</v>
      </c>
      <c r="P220" s="9">
        <f t="shared" si="23"/>
        <v>45327.799999999996</v>
      </c>
      <c r="Q220" t="s">
        <v>246</v>
      </c>
      <c r="R220" s="7"/>
    </row>
    <row r="221" spans="1:18" s="6" customFormat="1" ht="27" hidden="1" customHeight="1">
      <c r="A221" s="8">
        <v>216</v>
      </c>
      <c r="B221" s="13" t="s">
        <v>61</v>
      </c>
      <c r="C221" s="12" t="s">
        <v>62</v>
      </c>
      <c r="D221" s="9">
        <v>4668.76</v>
      </c>
      <c r="E221" s="9">
        <v>4759.42</v>
      </c>
      <c r="F221" s="9">
        <v>4532.78</v>
      </c>
      <c r="G221" s="9">
        <f t="shared" si="25"/>
        <v>4653.6533333333327</v>
      </c>
      <c r="H221" s="9">
        <f t="shared" si="25"/>
        <v>4653.6533333333327</v>
      </c>
      <c r="I221" s="9">
        <f t="shared" si="20"/>
        <v>114.07270021058227</v>
      </c>
      <c r="J221" s="10">
        <f t="shared" si="24"/>
        <v>2.4512504915976181E-2</v>
      </c>
      <c r="K221" s="8" t="s">
        <v>20</v>
      </c>
      <c r="L221" s="14" t="s">
        <v>31</v>
      </c>
      <c r="M221" s="9">
        <f t="shared" si="21"/>
        <v>4532.78</v>
      </c>
      <c r="N221" s="11">
        <v>0</v>
      </c>
      <c r="O221" s="9">
        <f t="shared" si="22"/>
        <v>4532.78</v>
      </c>
      <c r="P221" s="9">
        <f t="shared" si="23"/>
        <v>22663.899999999998</v>
      </c>
      <c r="Q221" t="s">
        <v>293</v>
      </c>
      <c r="R221" s="7"/>
    </row>
    <row r="222" spans="1:18" s="6" customFormat="1" ht="27" hidden="1" customHeight="1">
      <c r="A222" s="8">
        <v>217</v>
      </c>
      <c r="B222" s="13" t="s">
        <v>61</v>
      </c>
      <c r="C222" s="12" t="s">
        <v>62</v>
      </c>
      <c r="D222" s="9">
        <v>12967.67</v>
      </c>
      <c r="E222" s="9">
        <v>13219.47</v>
      </c>
      <c r="F222" s="9">
        <v>12589.97</v>
      </c>
      <c r="G222" s="9">
        <f t="shared" si="25"/>
        <v>12925.703333333333</v>
      </c>
      <c r="H222" s="9">
        <f t="shared" si="25"/>
        <v>12925.703333333333</v>
      </c>
      <c r="I222" s="9">
        <f t="shared" si="20"/>
        <v>316.84138513352917</v>
      </c>
      <c r="J222" s="10">
        <f t="shared" si="24"/>
        <v>2.4512506357502857E-2</v>
      </c>
      <c r="K222" s="8" t="s">
        <v>20</v>
      </c>
      <c r="L222" s="14" t="s">
        <v>31</v>
      </c>
      <c r="M222" s="9">
        <f t="shared" si="21"/>
        <v>12589.97</v>
      </c>
      <c r="N222" s="11">
        <v>0</v>
      </c>
      <c r="O222" s="9">
        <f t="shared" si="22"/>
        <v>12589.97</v>
      </c>
      <c r="P222" s="9">
        <f t="shared" si="23"/>
        <v>62949.85</v>
      </c>
      <c r="Q222" t="s">
        <v>227</v>
      </c>
      <c r="R222" s="7"/>
    </row>
    <row r="223" spans="1:18" s="6" customFormat="1" ht="27" hidden="1" customHeight="1">
      <c r="A223" s="8">
        <v>218</v>
      </c>
      <c r="B223" s="13" t="s">
        <v>61</v>
      </c>
      <c r="C223" s="12" t="s">
        <v>62</v>
      </c>
      <c r="D223" s="9">
        <v>12967.67</v>
      </c>
      <c r="E223" s="9">
        <v>13219.47</v>
      </c>
      <c r="F223" s="9">
        <v>12589.97</v>
      </c>
      <c r="G223" s="9">
        <f t="shared" si="25"/>
        <v>12925.703333333333</v>
      </c>
      <c r="H223" s="9">
        <f t="shared" si="25"/>
        <v>12925.703333333333</v>
      </c>
      <c r="I223" s="9">
        <f t="shared" si="20"/>
        <v>316.84138513352917</v>
      </c>
      <c r="J223" s="10">
        <f t="shared" si="24"/>
        <v>2.4512506357502857E-2</v>
      </c>
      <c r="K223" s="8" t="s">
        <v>20</v>
      </c>
      <c r="L223" s="14" t="s">
        <v>31</v>
      </c>
      <c r="M223" s="9">
        <f t="shared" si="21"/>
        <v>12589.97</v>
      </c>
      <c r="N223" s="11">
        <v>0</v>
      </c>
      <c r="O223" s="9">
        <f t="shared" si="22"/>
        <v>12589.97</v>
      </c>
      <c r="P223" s="9">
        <f t="shared" si="23"/>
        <v>62949.85</v>
      </c>
      <c r="Q223" t="s">
        <v>255</v>
      </c>
      <c r="R223" s="7"/>
    </row>
    <row r="224" spans="1:18" s="6" customFormat="1" ht="27" hidden="1" customHeight="1">
      <c r="A224" s="8">
        <v>219</v>
      </c>
      <c r="B224" s="19" t="s">
        <v>59</v>
      </c>
      <c r="C224" s="17" t="s">
        <v>46</v>
      </c>
      <c r="D224" s="9">
        <v>12967.67</v>
      </c>
      <c r="E224" s="9">
        <v>13219.47</v>
      </c>
      <c r="F224" s="9">
        <v>12589.97</v>
      </c>
      <c r="G224" s="9">
        <f t="shared" si="25"/>
        <v>12925.703333333333</v>
      </c>
      <c r="H224" s="9">
        <f t="shared" si="25"/>
        <v>12925.703333333333</v>
      </c>
      <c r="I224" s="9">
        <f t="shared" si="20"/>
        <v>316.84138513352917</v>
      </c>
      <c r="J224" s="10">
        <f t="shared" si="24"/>
        <v>2.4512506357502857E-2</v>
      </c>
      <c r="K224" s="8" t="s">
        <v>20</v>
      </c>
      <c r="L224" s="14" t="s">
        <v>29</v>
      </c>
      <c r="M224" s="9">
        <f t="shared" si="21"/>
        <v>12589.97</v>
      </c>
      <c r="N224" s="11">
        <v>0</v>
      </c>
      <c r="O224" s="9">
        <f t="shared" si="22"/>
        <v>12589.97</v>
      </c>
      <c r="P224" s="9">
        <f t="shared" si="23"/>
        <v>37769.909999999996</v>
      </c>
      <c r="Q224" t="s">
        <v>294</v>
      </c>
      <c r="R224" s="7"/>
    </row>
    <row r="225" spans="1:18" s="6" customFormat="1" ht="41.25" hidden="1" customHeight="1">
      <c r="A225" s="8">
        <v>220</v>
      </c>
      <c r="B225" s="13" t="s">
        <v>60</v>
      </c>
      <c r="C225" s="12" t="s">
        <v>39</v>
      </c>
      <c r="D225" s="9">
        <v>10373.91</v>
      </c>
      <c r="E225" s="9">
        <v>10575.35</v>
      </c>
      <c r="F225" s="9">
        <v>10071.76</v>
      </c>
      <c r="G225" s="9">
        <f t="shared" si="25"/>
        <v>10340.340000000002</v>
      </c>
      <c r="H225" s="9">
        <f t="shared" si="25"/>
        <v>10340.340000000002</v>
      </c>
      <c r="I225" s="9">
        <f t="shared" si="20"/>
        <v>253.46780998777737</v>
      </c>
      <c r="J225" s="10">
        <f t="shared" si="24"/>
        <v>2.4512521830788669E-2</v>
      </c>
      <c r="K225" s="8" t="s">
        <v>20</v>
      </c>
      <c r="L225" s="14" t="s">
        <v>28</v>
      </c>
      <c r="M225" s="9">
        <f t="shared" si="21"/>
        <v>10071.76</v>
      </c>
      <c r="N225" s="11">
        <v>0</v>
      </c>
      <c r="O225" s="9">
        <f t="shared" si="22"/>
        <v>10071.76</v>
      </c>
      <c r="P225" s="9">
        <f t="shared" si="23"/>
        <v>60430.559999999998</v>
      </c>
      <c r="Q225" t="s">
        <v>295</v>
      </c>
      <c r="R225" s="7"/>
    </row>
    <row r="226" spans="1:18" s="6" customFormat="1" ht="27" hidden="1" customHeight="1">
      <c r="A226" s="8">
        <v>221</v>
      </c>
      <c r="B226" s="13" t="s">
        <v>58</v>
      </c>
      <c r="C226" s="12" t="s">
        <v>57</v>
      </c>
      <c r="D226" s="9">
        <v>6483.84</v>
      </c>
      <c r="E226" s="9">
        <v>6609.74</v>
      </c>
      <c r="F226" s="9">
        <v>6294.99</v>
      </c>
      <c r="G226" s="9">
        <f t="shared" si="25"/>
        <v>6462.8566666666666</v>
      </c>
      <c r="H226" s="9">
        <f t="shared" si="25"/>
        <v>6462.8566666666666</v>
      </c>
      <c r="I226" s="9">
        <f t="shared" si="20"/>
        <v>158.42069256676459</v>
      </c>
      <c r="J226" s="10">
        <f t="shared" si="24"/>
        <v>2.4512487393360819E-2</v>
      </c>
      <c r="K226" s="8" t="s">
        <v>20</v>
      </c>
      <c r="L226" s="14" t="s">
        <v>35</v>
      </c>
      <c r="M226" s="9">
        <f t="shared" si="21"/>
        <v>6294.99</v>
      </c>
      <c r="N226" s="11">
        <v>0</v>
      </c>
      <c r="O226" s="9">
        <f t="shared" si="22"/>
        <v>6294.99</v>
      </c>
      <c r="P226" s="9">
        <f t="shared" si="23"/>
        <v>25179.96</v>
      </c>
      <c r="Q226" t="s">
        <v>296</v>
      </c>
      <c r="R226" s="7"/>
    </row>
    <row r="227" spans="1:18" s="6" customFormat="1" ht="27" hidden="1" customHeight="1">
      <c r="A227" s="8">
        <v>222</v>
      </c>
      <c r="B227" s="22" t="s">
        <v>76</v>
      </c>
      <c r="C227" s="12" t="s">
        <v>75</v>
      </c>
      <c r="D227" s="9">
        <v>9077.6</v>
      </c>
      <c r="E227" s="9">
        <v>9253.86</v>
      </c>
      <c r="F227" s="9">
        <v>8813.2000000000007</v>
      </c>
      <c r="G227" s="9">
        <f t="shared" si="25"/>
        <v>9048.2199999999993</v>
      </c>
      <c r="H227" s="9">
        <f t="shared" si="25"/>
        <v>9048.2199999999993</v>
      </c>
      <c r="I227" s="9">
        <f t="shared" si="20"/>
        <v>221.79426773476351</v>
      </c>
      <c r="J227" s="10">
        <f t="shared" si="24"/>
        <v>2.4512475131546706E-2</v>
      </c>
      <c r="K227" s="8" t="s">
        <v>20</v>
      </c>
      <c r="L227" s="14" t="s">
        <v>31</v>
      </c>
      <c r="M227" s="9">
        <f t="shared" si="21"/>
        <v>8813.2000000000007</v>
      </c>
      <c r="N227" s="11">
        <v>0</v>
      </c>
      <c r="O227" s="9">
        <f t="shared" si="22"/>
        <v>8813.2000000000007</v>
      </c>
      <c r="P227" s="9">
        <f t="shared" si="23"/>
        <v>44066</v>
      </c>
      <c r="Q227" t="s">
        <v>297</v>
      </c>
      <c r="R227" s="7"/>
    </row>
    <row r="228" spans="1:18" s="6" customFormat="1" ht="27" hidden="1" customHeight="1">
      <c r="A228" s="8">
        <v>223</v>
      </c>
      <c r="B228" s="22" t="s">
        <v>76</v>
      </c>
      <c r="C228" s="12" t="s">
        <v>75</v>
      </c>
      <c r="D228" s="9">
        <v>9077.6</v>
      </c>
      <c r="E228" s="9">
        <v>9253.86</v>
      </c>
      <c r="F228" s="9">
        <v>8813.2000000000007</v>
      </c>
      <c r="G228" s="9">
        <f t="shared" si="25"/>
        <v>9048.2199999999993</v>
      </c>
      <c r="H228" s="9">
        <f t="shared" si="25"/>
        <v>9048.2199999999993</v>
      </c>
      <c r="I228" s="9">
        <f t="shared" si="20"/>
        <v>221.79426773476351</v>
      </c>
      <c r="J228" s="10">
        <f t="shared" si="24"/>
        <v>2.4512475131546706E-2</v>
      </c>
      <c r="K228" s="8" t="s">
        <v>20</v>
      </c>
      <c r="L228" s="14" t="s">
        <v>31</v>
      </c>
      <c r="M228" s="9">
        <f t="shared" si="21"/>
        <v>8813.2000000000007</v>
      </c>
      <c r="N228" s="11">
        <v>0</v>
      </c>
      <c r="O228" s="9">
        <f t="shared" si="22"/>
        <v>8813.2000000000007</v>
      </c>
      <c r="P228" s="9">
        <f t="shared" si="23"/>
        <v>44066</v>
      </c>
      <c r="Q228" t="s">
        <v>298</v>
      </c>
      <c r="R228" s="7"/>
    </row>
    <row r="229" spans="1:18" s="6" customFormat="1" ht="27" hidden="1" customHeight="1">
      <c r="A229" s="8">
        <v>224</v>
      </c>
      <c r="B229" s="22" t="s">
        <v>76</v>
      </c>
      <c r="C229" s="12" t="s">
        <v>75</v>
      </c>
      <c r="D229" s="9">
        <v>9077.6</v>
      </c>
      <c r="E229" s="9">
        <v>9253.86</v>
      </c>
      <c r="F229" s="9">
        <v>8813.2000000000007</v>
      </c>
      <c r="G229" s="9">
        <f t="shared" si="25"/>
        <v>9048.2199999999993</v>
      </c>
      <c r="H229" s="9">
        <f t="shared" si="25"/>
        <v>9048.2199999999993</v>
      </c>
      <c r="I229" s="9">
        <f t="shared" si="20"/>
        <v>221.79426773476351</v>
      </c>
      <c r="J229" s="10">
        <f t="shared" si="24"/>
        <v>2.4512475131546706E-2</v>
      </c>
      <c r="K229" s="8" t="s">
        <v>20</v>
      </c>
      <c r="L229" s="14" t="s">
        <v>31</v>
      </c>
      <c r="M229" s="9">
        <f t="shared" si="21"/>
        <v>8813.2000000000007</v>
      </c>
      <c r="N229" s="11">
        <v>0</v>
      </c>
      <c r="O229" s="9">
        <f t="shared" si="22"/>
        <v>8813.2000000000007</v>
      </c>
      <c r="P229" s="9">
        <f t="shared" si="23"/>
        <v>44066</v>
      </c>
      <c r="Q229" t="s">
        <v>299</v>
      </c>
      <c r="R229" s="7"/>
    </row>
    <row r="230" spans="1:18" s="6" customFormat="1" ht="27" hidden="1" customHeight="1">
      <c r="A230" s="8">
        <v>225</v>
      </c>
      <c r="B230" s="13" t="s">
        <v>47</v>
      </c>
      <c r="C230" s="12" t="s">
        <v>48</v>
      </c>
      <c r="D230" s="9">
        <v>5446.33</v>
      </c>
      <c r="E230" s="9">
        <v>5552.09</v>
      </c>
      <c r="F230" s="9">
        <v>5287.7</v>
      </c>
      <c r="G230" s="9">
        <f t="shared" si="25"/>
        <v>5428.706666666666</v>
      </c>
      <c r="H230" s="9">
        <f t="shared" si="25"/>
        <v>5428.706666666666</v>
      </c>
      <c r="I230" s="9">
        <f t="shared" si="20"/>
        <v>133.07311686938641</v>
      </c>
      <c r="J230" s="10">
        <f t="shared" si="24"/>
        <v>2.4512858225787314E-2</v>
      </c>
      <c r="K230" s="8" t="s">
        <v>20</v>
      </c>
      <c r="L230" s="14" t="s">
        <v>29</v>
      </c>
      <c r="M230" s="9">
        <f t="shared" si="21"/>
        <v>5287.7</v>
      </c>
      <c r="N230" s="11">
        <v>0</v>
      </c>
      <c r="O230" s="9">
        <f t="shared" si="22"/>
        <v>5287.7</v>
      </c>
      <c r="P230" s="9">
        <f t="shared" si="23"/>
        <v>15863.099999999999</v>
      </c>
      <c r="Q230" t="s">
        <v>249</v>
      </c>
      <c r="R230" s="7"/>
    </row>
    <row r="231" spans="1:18" s="6" customFormat="1" ht="27" hidden="1" customHeight="1">
      <c r="A231" s="8">
        <v>226</v>
      </c>
      <c r="B231" s="13" t="s">
        <v>47</v>
      </c>
      <c r="C231" s="12" t="s">
        <v>48</v>
      </c>
      <c r="D231" s="9">
        <v>5446.33</v>
      </c>
      <c r="E231" s="9">
        <v>5552.09</v>
      </c>
      <c r="F231" s="9">
        <v>5287.7</v>
      </c>
      <c r="G231" s="9">
        <f t="shared" si="25"/>
        <v>5428.706666666666</v>
      </c>
      <c r="H231" s="9">
        <f t="shared" si="25"/>
        <v>5428.706666666666</v>
      </c>
      <c r="I231" s="9">
        <f t="shared" si="20"/>
        <v>133.07311686938641</v>
      </c>
      <c r="J231" s="10">
        <f t="shared" si="24"/>
        <v>2.4512858225787314E-2</v>
      </c>
      <c r="K231" s="8" t="s">
        <v>20</v>
      </c>
      <c r="L231" s="14" t="s">
        <v>29</v>
      </c>
      <c r="M231" s="9">
        <f t="shared" si="21"/>
        <v>5287.7</v>
      </c>
      <c r="N231" s="11">
        <v>0</v>
      </c>
      <c r="O231" s="9">
        <f t="shared" si="22"/>
        <v>5287.7</v>
      </c>
      <c r="P231" s="9">
        <f t="shared" si="23"/>
        <v>15863.099999999999</v>
      </c>
      <c r="Q231" t="s">
        <v>250</v>
      </c>
      <c r="R231" s="7"/>
    </row>
    <row r="232" spans="1:18" s="6" customFormat="1" ht="27" hidden="1" customHeight="1">
      <c r="A232" s="8">
        <v>227</v>
      </c>
      <c r="B232" s="13" t="s">
        <v>47</v>
      </c>
      <c r="C232" s="12" t="s">
        <v>48</v>
      </c>
      <c r="D232" s="9">
        <v>5446.33</v>
      </c>
      <c r="E232" s="9">
        <v>5552.09</v>
      </c>
      <c r="F232" s="9">
        <v>5287.7</v>
      </c>
      <c r="G232" s="9">
        <f t="shared" si="25"/>
        <v>5428.706666666666</v>
      </c>
      <c r="H232" s="9">
        <f t="shared" si="25"/>
        <v>5428.706666666666</v>
      </c>
      <c r="I232" s="9">
        <f t="shared" si="20"/>
        <v>133.07311686938641</v>
      </c>
      <c r="J232" s="10">
        <f t="shared" si="24"/>
        <v>2.4512858225787314E-2</v>
      </c>
      <c r="K232" s="8" t="s">
        <v>20</v>
      </c>
      <c r="L232" s="14" t="s">
        <v>29</v>
      </c>
      <c r="M232" s="9">
        <f t="shared" si="21"/>
        <v>5287.7</v>
      </c>
      <c r="N232" s="11">
        <v>0</v>
      </c>
      <c r="O232" s="9">
        <f t="shared" si="22"/>
        <v>5287.7</v>
      </c>
      <c r="P232" s="9">
        <f t="shared" si="23"/>
        <v>15863.099999999999</v>
      </c>
      <c r="Q232" t="s">
        <v>300</v>
      </c>
      <c r="R232" s="7"/>
    </row>
    <row r="233" spans="1:18" s="6" customFormat="1" ht="27" hidden="1" customHeight="1">
      <c r="A233" s="8">
        <v>228</v>
      </c>
      <c r="B233" s="13" t="s">
        <v>108</v>
      </c>
      <c r="C233" s="12" t="s">
        <v>107</v>
      </c>
      <c r="D233" s="9">
        <v>5835.68</v>
      </c>
      <c r="E233" s="9">
        <v>5949</v>
      </c>
      <c r="F233" s="9">
        <v>5665.71</v>
      </c>
      <c r="G233" s="9">
        <f t="shared" si="25"/>
        <v>5816.7966666666662</v>
      </c>
      <c r="H233" s="9">
        <f t="shared" si="25"/>
        <v>5816.7966666666662</v>
      </c>
      <c r="I233" s="9">
        <f t="shared" si="20"/>
        <v>142.58590825650805</v>
      </c>
      <c r="J233" s="10">
        <f t="shared" si="24"/>
        <v>2.45127888127156E-2</v>
      </c>
      <c r="K233" s="8" t="s">
        <v>20</v>
      </c>
      <c r="L233" s="14" t="s">
        <v>29</v>
      </c>
      <c r="M233" s="9">
        <f t="shared" si="21"/>
        <v>5665.71</v>
      </c>
      <c r="N233" s="11">
        <v>0</v>
      </c>
      <c r="O233" s="9">
        <f t="shared" si="22"/>
        <v>5665.71</v>
      </c>
      <c r="P233" s="9">
        <f t="shared" si="23"/>
        <v>16997.13</v>
      </c>
      <c r="Q233" t="s">
        <v>301</v>
      </c>
      <c r="R233" s="7"/>
    </row>
    <row r="234" spans="1:18" s="6" customFormat="1" ht="39" hidden="1" customHeight="1">
      <c r="A234" s="8">
        <v>229</v>
      </c>
      <c r="B234" s="13" t="s">
        <v>98</v>
      </c>
      <c r="C234" s="12" t="s">
        <v>97</v>
      </c>
      <c r="D234" s="9">
        <v>5446.33</v>
      </c>
      <c r="E234" s="9">
        <v>5552.09</v>
      </c>
      <c r="F234" s="9">
        <v>5287.7</v>
      </c>
      <c r="G234" s="9">
        <f t="shared" si="25"/>
        <v>5428.706666666666</v>
      </c>
      <c r="H234" s="9">
        <f t="shared" si="25"/>
        <v>5428.706666666666</v>
      </c>
      <c r="I234" s="9">
        <f t="shared" si="20"/>
        <v>133.07311686938641</v>
      </c>
      <c r="J234" s="10">
        <f t="shared" si="24"/>
        <v>2.4512858225787314E-2</v>
      </c>
      <c r="K234" s="8" t="s">
        <v>20</v>
      </c>
      <c r="L234" s="14" t="s">
        <v>29</v>
      </c>
      <c r="M234" s="9">
        <f t="shared" si="21"/>
        <v>5287.7</v>
      </c>
      <c r="N234" s="11">
        <v>0</v>
      </c>
      <c r="O234" s="9">
        <f t="shared" si="22"/>
        <v>5287.7</v>
      </c>
      <c r="P234" s="9">
        <f t="shared" si="23"/>
        <v>15863.099999999999</v>
      </c>
      <c r="Q234" t="s">
        <v>213</v>
      </c>
      <c r="R234" s="7"/>
    </row>
    <row r="235" spans="1:18" s="6" customFormat="1" ht="27" hidden="1" customHeight="1">
      <c r="A235" s="8">
        <v>230</v>
      </c>
      <c r="B235" s="13" t="s">
        <v>55</v>
      </c>
      <c r="C235" s="12" t="s">
        <v>56</v>
      </c>
      <c r="D235" s="9">
        <v>6225.02</v>
      </c>
      <c r="E235" s="9">
        <v>6345.9</v>
      </c>
      <c r="F235" s="9">
        <v>6043.71</v>
      </c>
      <c r="G235" s="9">
        <f t="shared" si="25"/>
        <v>6204.876666666667</v>
      </c>
      <c r="H235" s="9">
        <f t="shared" si="25"/>
        <v>6204.876666666667</v>
      </c>
      <c r="I235" s="9">
        <f t="shared" si="20"/>
        <v>152.09869964379473</v>
      </c>
      <c r="J235" s="10">
        <f t="shared" si="24"/>
        <v>2.4512767588256344E-2</v>
      </c>
      <c r="K235" s="8" t="s">
        <v>20</v>
      </c>
      <c r="L235" s="14" t="s">
        <v>32</v>
      </c>
      <c r="M235" s="9">
        <f t="shared" si="21"/>
        <v>6043.71</v>
      </c>
      <c r="N235" s="11">
        <v>0</v>
      </c>
      <c r="O235" s="9">
        <f t="shared" si="22"/>
        <v>6043.71</v>
      </c>
      <c r="P235" s="9">
        <f t="shared" si="23"/>
        <v>90655.65</v>
      </c>
      <c r="Q235" t="s">
        <v>302</v>
      </c>
      <c r="R235" s="7"/>
    </row>
    <row r="236" spans="1:18" s="6" customFormat="1" ht="39" hidden="1" customHeight="1">
      <c r="A236" s="8">
        <v>231</v>
      </c>
      <c r="B236" s="13" t="s">
        <v>98</v>
      </c>
      <c r="C236" s="12" t="s">
        <v>97</v>
      </c>
      <c r="D236" s="9">
        <v>9077.6</v>
      </c>
      <c r="E236" s="9">
        <v>9253.86</v>
      </c>
      <c r="F236" s="9">
        <v>8813.2000000000007</v>
      </c>
      <c r="G236" s="9">
        <f t="shared" si="25"/>
        <v>9048.2199999999993</v>
      </c>
      <c r="H236" s="9">
        <f t="shared" si="25"/>
        <v>9048.2199999999993</v>
      </c>
      <c r="I236" s="9">
        <f t="shared" si="20"/>
        <v>221.79426773476351</v>
      </c>
      <c r="J236" s="10">
        <f t="shared" si="24"/>
        <v>2.4512475131546706E-2</v>
      </c>
      <c r="K236" s="8" t="s">
        <v>20</v>
      </c>
      <c r="L236" s="14" t="s">
        <v>32</v>
      </c>
      <c r="M236" s="9">
        <f t="shared" si="21"/>
        <v>8813.2000000000007</v>
      </c>
      <c r="N236" s="11">
        <v>0</v>
      </c>
      <c r="O236" s="9">
        <f t="shared" si="22"/>
        <v>8813.2000000000007</v>
      </c>
      <c r="P236" s="9">
        <f t="shared" si="23"/>
        <v>132198</v>
      </c>
      <c r="Q236" t="s">
        <v>303</v>
      </c>
      <c r="R236" s="7"/>
    </row>
    <row r="237" spans="1:18" s="6" customFormat="1" ht="41.25" hidden="1" customHeight="1">
      <c r="A237" s="8">
        <v>232</v>
      </c>
      <c r="B237" s="13" t="s">
        <v>60</v>
      </c>
      <c r="C237" s="12" t="s">
        <v>39</v>
      </c>
      <c r="D237" s="9">
        <v>5965.08</v>
      </c>
      <c r="E237" s="9">
        <v>6080.91</v>
      </c>
      <c r="F237" s="9">
        <v>5791.34</v>
      </c>
      <c r="G237" s="9">
        <f t="shared" si="25"/>
        <v>5945.7766666666676</v>
      </c>
      <c r="H237" s="9">
        <f t="shared" si="25"/>
        <v>5945.7766666666676</v>
      </c>
      <c r="I237" s="9">
        <f t="shared" si="20"/>
        <v>145.74690471270148</v>
      </c>
      <c r="J237" s="10">
        <f t="shared" si="24"/>
        <v>2.4512677297448909E-2</v>
      </c>
      <c r="K237" s="8" t="s">
        <v>20</v>
      </c>
      <c r="L237" s="14" t="s">
        <v>28</v>
      </c>
      <c r="M237" s="9">
        <f t="shared" si="21"/>
        <v>5791.34</v>
      </c>
      <c r="N237" s="11">
        <v>0</v>
      </c>
      <c r="O237" s="9">
        <f t="shared" si="22"/>
        <v>5791.34</v>
      </c>
      <c r="P237" s="9">
        <f t="shared" si="23"/>
        <v>34748.04</v>
      </c>
      <c r="Q237" t="s">
        <v>304</v>
      </c>
      <c r="R237" s="7"/>
    </row>
    <row r="238" spans="1:18" s="6" customFormat="1" ht="37.5" hidden="1" customHeight="1">
      <c r="A238" s="8">
        <v>233</v>
      </c>
      <c r="B238" s="13" t="s">
        <v>104</v>
      </c>
      <c r="C238" s="12" t="s">
        <v>103</v>
      </c>
      <c r="D238" s="9">
        <v>2204.42</v>
      </c>
      <c r="E238" s="9">
        <v>2247.2199999999998</v>
      </c>
      <c r="F238" s="9">
        <v>2140.21</v>
      </c>
      <c r="G238" s="9">
        <f t="shared" si="25"/>
        <v>2197.2833333333333</v>
      </c>
      <c r="H238" s="9">
        <f t="shared" si="25"/>
        <v>2197.2833333333333</v>
      </c>
      <c r="I238" s="9">
        <f t="shared" si="20"/>
        <v>53.860783816551738</v>
      </c>
      <c r="J238" s="10">
        <f t="shared" si="24"/>
        <v>2.4512443615928036E-2</v>
      </c>
      <c r="K238" s="8" t="s">
        <v>20</v>
      </c>
      <c r="L238" s="14" t="s">
        <v>37</v>
      </c>
      <c r="M238" s="9">
        <f t="shared" si="21"/>
        <v>2140.21</v>
      </c>
      <c r="N238" s="11">
        <v>0</v>
      </c>
      <c r="O238" s="9">
        <f t="shared" si="22"/>
        <v>2140.21</v>
      </c>
      <c r="P238" s="9">
        <f t="shared" si="23"/>
        <v>25682.52</v>
      </c>
      <c r="Q238" t="s">
        <v>206</v>
      </c>
      <c r="R238" s="7"/>
    </row>
    <row r="239" spans="1:18" s="6" customFormat="1" ht="39" hidden="1" customHeight="1">
      <c r="A239" s="8">
        <v>234</v>
      </c>
      <c r="B239" s="13" t="s">
        <v>104</v>
      </c>
      <c r="C239" s="12" t="s">
        <v>103</v>
      </c>
      <c r="D239" s="9">
        <v>5446.33</v>
      </c>
      <c r="E239" s="9">
        <v>5552.09</v>
      </c>
      <c r="F239" s="9">
        <v>5287.7</v>
      </c>
      <c r="G239" s="9">
        <f t="shared" si="25"/>
        <v>5428.706666666666</v>
      </c>
      <c r="H239" s="9">
        <f t="shared" si="25"/>
        <v>5428.706666666666</v>
      </c>
      <c r="I239" s="9">
        <f t="shared" si="20"/>
        <v>133.07311686938641</v>
      </c>
      <c r="J239" s="10">
        <f t="shared" si="24"/>
        <v>2.4512858225787314E-2</v>
      </c>
      <c r="K239" s="8" t="s">
        <v>20</v>
      </c>
      <c r="L239" s="14" t="s">
        <v>28</v>
      </c>
      <c r="M239" s="9">
        <f t="shared" si="21"/>
        <v>5287.7</v>
      </c>
      <c r="N239" s="11">
        <v>0</v>
      </c>
      <c r="O239" s="9">
        <f t="shared" si="22"/>
        <v>5287.7</v>
      </c>
      <c r="P239" s="9">
        <f t="shared" si="23"/>
        <v>31726.199999999997</v>
      </c>
      <c r="Q239" t="s">
        <v>136</v>
      </c>
      <c r="R239" s="7"/>
    </row>
    <row r="240" spans="1:18" s="6" customFormat="1" ht="36.75" hidden="1" customHeight="1">
      <c r="A240" s="8">
        <v>235</v>
      </c>
      <c r="B240" s="13" t="s">
        <v>104</v>
      </c>
      <c r="C240" s="12" t="s">
        <v>103</v>
      </c>
      <c r="D240" s="9">
        <v>4279.42</v>
      </c>
      <c r="E240" s="9">
        <v>4362.5200000000004</v>
      </c>
      <c r="F240" s="9">
        <v>4154.78</v>
      </c>
      <c r="G240" s="9">
        <f t="shared" si="25"/>
        <v>4265.5733333333337</v>
      </c>
      <c r="H240" s="9">
        <f t="shared" si="25"/>
        <v>4265.5733333333337</v>
      </c>
      <c r="I240" s="9">
        <f t="shared" si="20"/>
        <v>104.55990882424011</v>
      </c>
      <c r="J240" s="10">
        <f t="shared" si="24"/>
        <v>2.4512509961358873E-2</v>
      </c>
      <c r="K240" s="8" t="s">
        <v>20</v>
      </c>
      <c r="L240" s="14" t="s">
        <v>38</v>
      </c>
      <c r="M240" s="9">
        <f t="shared" si="21"/>
        <v>4154.78</v>
      </c>
      <c r="N240" s="11">
        <v>0</v>
      </c>
      <c r="O240" s="9">
        <f t="shared" si="22"/>
        <v>4154.78</v>
      </c>
      <c r="P240" s="9">
        <f t="shared" si="23"/>
        <v>33238.239999999998</v>
      </c>
      <c r="Q240" t="s">
        <v>305</v>
      </c>
      <c r="R240" s="7"/>
    </row>
    <row r="241" spans="1:18" s="6" customFormat="1" ht="39" hidden="1" customHeight="1">
      <c r="A241" s="8">
        <v>236</v>
      </c>
      <c r="B241" s="13" t="s">
        <v>104</v>
      </c>
      <c r="C241" s="12" t="s">
        <v>103</v>
      </c>
      <c r="D241" s="9">
        <v>2917.84</v>
      </c>
      <c r="E241" s="9">
        <v>2974.49</v>
      </c>
      <c r="F241" s="9">
        <v>2832.85</v>
      </c>
      <c r="G241" s="9">
        <f t="shared" si="25"/>
        <v>2908.3933333333334</v>
      </c>
      <c r="H241" s="9">
        <f t="shared" si="25"/>
        <v>2908.3933333333334</v>
      </c>
      <c r="I241" s="9">
        <f t="shared" si="20"/>
        <v>71.290967403545082</v>
      </c>
      <c r="J241" s="10">
        <f t="shared" si="24"/>
        <v>2.4512147853756053E-2</v>
      </c>
      <c r="K241" s="8" t="s">
        <v>20</v>
      </c>
      <c r="L241" s="14" t="s">
        <v>38</v>
      </c>
      <c r="M241" s="9">
        <f t="shared" si="21"/>
        <v>2832.85</v>
      </c>
      <c r="N241" s="11">
        <v>0</v>
      </c>
      <c r="O241" s="9">
        <f t="shared" si="22"/>
        <v>2832.85</v>
      </c>
      <c r="P241" s="9">
        <f t="shared" si="23"/>
        <v>22662.799999999999</v>
      </c>
      <c r="Q241" t="s">
        <v>306</v>
      </c>
      <c r="R241" s="7"/>
    </row>
    <row r="242" spans="1:18" s="6" customFormat="1" ht="27" hidden="1" customHeight="1">
      <c r="A242" s="8">
        <v>237</v>
      </c>
      <c r="B242" s="13" t="s">
        <v>68</v>
      </c>
      <c r="C242" s="12" t="s">
        <v>67</v>
      </c>
      <c r="D242" s="9">
        <v>10373.91</v>
      </c>
      <c r="E242" s="9">
        <v>10575.35</v>
      </c>
      <c r="F242" s="9">
        <v>10071.76</v>
      </c>
      <c r="G242" s="9">
        <f t="shared" si="25"/>
        <v>10340.340000000002</v>
      </c>
      <c r="H242" s="9">
        <f t="shared" si="25"/>
        <v>10340.340000000002</v>
      </c>
      <c r="I242" s="9">
        <f t="shared" si="20"/>
        <v>253.46780998777737</v>
      </c>
      <c r="J242" s="10">
        <f t="shared" si="24"/>
        <v>2.4512521830788669E-2</v>
      </c>
      <c r="K242" s="8" t="s">
        <v>20</v>
      </c>
      <c r="L242" s="14" t="s">
        <v>35</v>
      </c>
      <c r="M242" s="9">
        <f t="shared" si="21"/>
        <v>10071.76</v>
      </c>
      <c r="N242" s="11">
        <v>0</v>
      </c>
      <c r="O242" s="9">
        <f t="shared" si="22"/>
        <v>10071.76</v>
      </c>
      <c r="P242" s="9">
        <f t="shared" si="23"/>
        <v>40287.040000000001</v>
      </c>
      <c r="Q242" t="s">
        <v>307</v>
      </c>
      <c r="R242" s="7"/>
    </row>
    <row r="243" spans="1:18" s="6" customFormat="1" ht="27" customHeight="1">
      <c r="A243" s="8">
        <v>238</v>
      </c>
      <c r="B243" s="22" t="s">
        <v>120</v>
      </c>
      <c r="C243" s="12" t="s">
        <v>119</v>
      </c>
      <c r="D243" s="9">
        <v>6483.84</v>
      </c>
      <c r="E243" s="9">
        <v>6609.74</v>
      </c>
      <c r="F243" s="9">
        <v>6294.99</v>
      </c>
      <c r="G243" s="9">
        <f t="shared" si="25"/>
        <v>6462.8566666666666</v>
      </c>
      <c r="H243" s="9">
        <f t="shared" si="25"/>
        <v>6462.8566666666666</v>
      </c>
      <c r="I243" s="9">
        <f t="shared" si="20"/>
        <v>158.42069256676459</v>
      </c>
      <c r="J243" s="10">
        <f t="shared" si="24"/>
        <v>2.4512487393360819E-2</v>
      </c>
      <c r="K243" s="8" t="s">
        <v>20</v>
      </c>
      <c r="L243" s="14" t="s">
        <v>26</v>
      </c>
      <c r="M243" s="9">
        <f t="shared" si="21"/>
        <v>6294.99</v>
      </c>
      <c r="N243" s="11">
        <v>0</v>
      </c>
      <c r="O243" s="9">
        <f t="shared" si="22"/>
        <v>6294.99</v>
      </c>
      <c r="P243" s="9">
        <f t="shared" si="23"/>
        <v>6294.99</v>
      </c>
      <c r="Q243" t="s">
        <v>308</v>
      </c>
      <c r="R243" s="7"/>
    </row>
    <row r="244" spans="1:18" s="6" customFormat="1" ht="27" customHeight="1">
      <c r="A244" s="8">
        <v>239</v>
      </c>
      <c r="B244" s="22" t="s">
        <v>120</v>
      </c>
      <c r="C244" s="12" t="s">
        <v>119</v>
      </c>
      <c r="D244" s="9">
        <v>6483.84</v>
      </c>
      <c r="E244" s="9">
        <v>6609.74</v>
      </c>
      <c r="F244" s="9">
        <v>6294.99</v>
      </c>
      <c r="G244" s="9">
        <f t="shared" si="25"/>
        <v>6462.8566666666666</v>
      </c>
      <c r="H244" s="9">
        <f t="shared" si="25"/>
        <v>6462.8566666666666</v>
      </c>
      <c r="I244" s="9">
        <f t="shared" si="20"/>
        <v>158.42069256676459</v>
      </c>
      <c r="J244" s="10">
        <f t="shared" si="24"/>
        <v>2.4512487393360819E-2</v>
      </c>
      <c r="K244" s="8" t="s">
        <v>20</v>
      </c>
      <c r="L244" s="14" t="s">
        <v>26</v>
      </c>
      <c r="M244" s="9">
        <f t="shared" si="21"/>
        <v>6294.99</v>
      </c>
      <c r="N244" s="11">
        <v>0</v>
      </c>
      <c r="O244" s="9">
        <f t="shared" si="22"/>
        <v>6294.99</v>
      </c>
      <c r="P244" s="9">
        <f t="shared" si="23"/>
        <v>6294.99</v>
      </c>
      <c r="Q244" t="s">
        <v>308</v>
      </c>
      <c r="R244" s="7"/>
    </row>
    <row r="245" spans="1:18" s="6" customFormat="1" ht="27" customHeight="1">
      <c r="A245" s="8">
        <v>240</v>
      </c>
      <c r="B245" s="22" t="s">
        <v>120</v>
      </c>
      <c r="C245" s="12" t="s">
        <v>119</v>
      </c>
      <c r="D245" s="9">
        <v>6483.84</v>
      </c>
      <c r="E245" s="9">
        <v>6609.74</v>
      </c>
      <c r="F245" s="9">
        <v>6294.99</v>
      </c>
      <c r="G245" s="9">
        <f t="shared" si="25"/>
        <v>6462.8566666666666</v>
      </c>
      <c r="H245" s="9">
        <f t="shared" si="25"/>
        <v>6462.8566666666666</v>
      </c>
      <c r="I245" s="9">
        <f t="shared" si="20"/>
        <v>158.42069256676459</v>
      </c>
      <c r="J245" s="10">
        <f t="shared" si="24"/>
        <v>2.4512487393360819E-2</v>
      </c>
      <c r="K245" s="8" t="s">
        <v>20</v>
      </c>
      <c r="L245" s="14" t="s">
        <v>26</v>
      </c>
      <c r="M245" s="9">
        <f t="shared" si="21"/>
        <v>6294.99</v>
      </c>
      <c r="N245" s="11">
        <v>0</v>
      </c>
      <c r="O245" s="9">
        <f t="shared" si="22"/>
        <v>6294.99</v>
      </c>
      <c r="P245" s="9">
        <f t="shared" si="23"/>
        <v>6294.99</v>
      </c>
      <c r="Q245" t="s">
        <v>309</v>
      </c>
      <c r="R245" s="7"/>
    </row>
    <row r="246" spans="1:18" s="6" customFormat="1" ht="27" hidden="1" customHeight="1">
      <c r="A246" s="8">
        <v>241</v>
      </c>
      <c r="B246" s="13" t="s">
        <v>49</v>
      </c>
      <c r="C246" s="12" t="s">
        <v>50</v>
      </c>
      <c r="D246" s="9">
        <v>36309.25</v>
      </c>
      <c r="E246" s="9">
        <v>37014.29</v>
      </c>
      <c r="F246" s="9">
        <v>35251.699999999997</v>
      </c>
      <c r="G246" s="9">
        <f t="shared" si="25"/>
        <v>36191.746666666666</v>
      </c>
      <c r="H246" s="9">
        <f t="shared" si="25"/>
        <v>36191.746666666666</v>
      </c>
      <c r="I246" s="9">
        <f t="shared" si="20"/>
        <v>887.15058024742154</v>
      </c>
      <c r="J246" s="10">
        <f t="shared" si="24"/>
        <v>2.4512510778168805E-2</v>
      </c>
      <c r="K246" s="8" t="s">
        <v>20</v>
      </c>
      <c r="L246" s="14" t="s">
        <v>26</v>
      </c>
      <c r="M246" s="9">
        <f t="shared" si="21"/>
        <v>35251.699999999997</v>
      </c>
      <c r="N246" s="11">
        <v>0</v>
      </c>
      <c r="O246" s="9">
        <f t="shared" si="22"/>
        <v>35251.699999999997</v>
      </c>
      <c r="P246" s="9">
        <f t="shared" si="23"/>
        <v>35251.699999999997</v>
      </c>
      <c r="Q246" t="s">
        <v>310</v>
      </c>
      <c r="R246" s="7"/>
    </row>
    <row r="247" spans="1:18" s="6" customFormat="1" ht="27" hidden="1" customHeight="1">
      <c r="A247" s="8">
        <v>242</v>
      </c>
      <c r="B247" s="13" t="s">
        <v>49</v>
      </c>
      <c r="C247" s="12" t="s">
        <v>50</v>
      </c>
      <c r="D247" s="9">
        <v>42793.08</v>
      </c>
      <c r="E247" s="9">
        <v>43624.01</v>
      </c>
      <c r="F247" s="9">
        <v>41546.68</v>
      </c>
      <c r="G247" s="9">
        <f t="shared" si="25"/>
        <v>42654.59</v>
      </c>
      <c r="H247" s="9">
        <f t="shared" si="25"/>
        <v>42654.59</v>
      </c>
      <c r="I247" s="9">
        <f t="shared" si="20"/>
        <v>1045.5666369485982</v>
      </c>
      <c r="J247" s="10">
        <f t="shared" si="24"/>
        <v>2.4512406213460222E-2</v>
      </c>
      <c r="K247" s="8" t="s">
        <v>20</v>
      </c>
      <c r="L247" s="14" t="s">
        <v>26</v>
      </c>
      <c r="M247" s="9">
        <f t="shared" si="21"/>
        <v>41546.68</v>
      </c>
      <c r="N247" s="11">
        <v>0</v>
      </c>
      <c r="O247" s="9">
        <f t="shared" si="22"/>
        <v>41546.68</v>
      </c>
      <c r="P247" s="9">
        <f t="shared" si="23"/>
        <v>41546.68</v>
      </c>
      <c r="Q247" t="s">
        <v>311</v>
      </c>
      <c r="R247" s="7"/>
    </row>
    <row r="248" spans="1:18" s="6" customFormat="1" ht="38.25" hidden="1" customHeight="1">
      <c r="A248" s="8">
        <v>243</v>
      </c>
      <c r="B248" s="13" t="s">
        <v>84</v>
      </c>
      <c r="C248" s="12" t="s">
        <v>83</v>
      </c>
      <c r="D248" s="9">
        <v>4668.76</v>
      </c>
      <c r="E248" s="9">
        <v>4759.42</v>
      </c>
      <c r="F248" s="9">
        <v>4532.78</v>
      </c>
      <c r="G248" s="9">
        <f t="shared" si="25"/>
        <v>4653.6533333333327</v>
      </c>
      <c r="H248" s="9">
        <f t="shared" si="25"/>
        <v>4653.6533333333327</v>
      </c>
      <c r="I248" s="9">
        <f t="shared" si="20"/>
        <v>114.07270021058227</v>
      </c>
      <c r="J248" s="10">
        <f t="shared" si="24"/>
        <v>2.4512504915976181E-2</v>
      </c>
      <c r="K248" s="8" t="s">
        <v>20</v>
      </c>
      <c r="L248" s="14" t="s">
        <v>26</v>
      </c>
      <c r="M248" s="9">
        <f t="shared" si="21"/>
        <v>4532.78</v>
      </c>
      <c r="N248" s="11">
        <v>0</v>
      </c>
      <c r="O248" s="9">
        <f t="shared" si="22"/>
        <v>4532.78</v>
      </c>
      <c r="P248" s="9">
        <f t="shared" si="23"/>
        <v>4532.78</v>
      </c>
      <c r="Q248" t="s">
        <v>312</v>
      </c>
      <c r="R248" s="7"/>
    </row>
    <row r="249" spans="1:18" s="6" customFormat="1" ht="39.75" hidden="1" customHeight="1">
      <c r="A249" s="8">
        <v>244</v>
      </c>
      <c r="B249" s="13" t="s">
        <v>84</v>
      </c>
      <c r="C249" s="12" t="s">
        <v>83</v>
      </c>
      <c r="D249" s="9">
        <v>4668.76</v>
      </c>
      <c r="E249" s="9">
        <v>4759.42</v>
      </c>
      <c r="F249" s="9">
        <v>4532.78</v>
      </c>
      <c r="G249" s="9">
        <f t="shared" si="25"/>
        <v>4653.6533333333327</v>
      </c>
      <c r="H249" s="9">
        <f t="shared" si="25"/>
        <v>4653.6533333333327</v>
      </c>
      <c r="I249" s="9">
        <f t="shared" si="20"/>
        <v>114.07270021058227</v>
      </c>
      <c r="J249" s="10">
        <f t="shared" si="24"/>
        <v>2.4512504915976181E-2</v>
      </c>
      <c r="K249" s="8" t="s">
        <v>20</v>
      </c>
      <c r="L249" s="14" t="s">
        <v>26</v>
      </c>
      <c r="M249" s="9">
        <f t="shared" si="21"/>
        <v>4532.78</v>
      </c>
      <c r="N249" s="11">
        <v>0</v>
      </c>
      <c r="O249" s="9">
        <f t="shared" si="22"/>
        <v>4532.78</v>
      </c>
      <c r="P249" s="9">
        <f t="shared" si="23"/>
        <v>4532.78</v>
      </c>
      <c r="Q249" t="s">
        <v>313</v>
      </c>
      <c r="R249" s="7"/>
    </row>
    <row r="250" spans="1:18" s="6" customFormat="1" ht="39.75" hidden="1" customHeight="1">
      <c r="A250" s="8">
        <v>245</v>
      </c>
      <c r="B250" s="13" t="s">
        <v>84</v>
      </c>
      <c r="C250" s="12" t="s">
        <v>83</v>
      </c>
      <c r="D250" s="9">
        <v>4668.76</v>
      </c>
      <c r="E250" s="9">
        <v>4759.42</v>
      </c>
      <c r="F250" s="9">
        <v>4532.78</v>
      </c>
      <c r="G250" s="9">
        <f t="shared" si="25"/>
        <v>4653.6533333333327</v>
      </c>
      <c r="H250" s="9">
        <f t="shared" si="25"/>
        <v>4653.6533333333327</v>
      </c>
      <c r="I250" s="9">
        <f t="shared" si="20"/>
        <v>114.07270021058227</v>
      </c>
      <c r="J250" s="10">
        <f t="shared" si="24"/>
        <v>2.4512504915976181E-2</v>
      </c>
      <c r="K250" s="8" t="s">
        <v>20</v>
      </c>
      <c r="L250" s="14" t="s">
        <v>26</v>
      </c>
      <c r="M250" s="9">
        <f t="shared" si="21"/>
        <v>4532.78</v>
      </c>
      <c r="N250" s="11">
        <v>0</v>
      </c>
      <c r="O250" s="9">
        <f t="shared" si="22"/>
        <v>4532.78</v>
      </c>
      <c r="P250" s="9">
        <f t="shared" si="23"/>
        <v>4532.78</v>
      </c>
      <c r="Q250" t="s">
        <v>314</v>
      </c>
      <c r="R250" s="7"/>
    </row>
    <row r="251" spans="1:18" s="6" customFormat="1" ht="38.25" hidden="1" customHeight="1">
      <c r="A251" s="8">
        <v>246</v>
      </c>
      <c r="B251" s="13" t="s">
        <v>84</v>
      </c>
      <c r="C251" s="12" t="s">
        <v>83</v>
      </c>
      <c r="D251" s="9">
        <v>4668.76</v>
      </c>
      <c r="E251" s="9">
        <v>4759.42</v>
      </c>
      <c r="F251" s="9">
        <v>4532.78</v>
      </c>
      <c r="G251" s="9">
        <f t="shared" si="25"/>
        <v>4653.6533333333327</v>
      </c>
      <c r="H251" s="9">
        <f t="shared" si="25"/>
        <v>4653.6533333333327</v>
      </c>
      <c r="I251" s="9">
        <f t="shared" si="20"/>
        <v>114.07270021058227</v>
      </c>
      <c r="J251" s="10">
        <f t="shared" si="24"/>
        <v>2.4512504915976181E-2</v>
      </c>
      <c r="K251" s="8" t="s">
        <v>20</v>
      </c>
      <c r="L251" s="14" t="s">
        <v>26</v>
      </c>
      <c r="M251" s="9">
        <f t="shared" si="21"/>
        <v>4532.78</v>
      </c>
      <c r="N251" s="11">
        <v>0</v>
      </c>
      <c r="O251" s="9">
        <f t="shared" si="22"/>
        <v>4532.78</v>
      </c>
      <c r="P251" s="9">
        <f t="shared" si="23"/>
        <v>4532.78</v>
      </c>
      <c r="Q251" t="s">
        <v>315</v>
      </c>
      <c r="R251" s="7"/>
    </row>
    <row r="252" spans="1:18" s="6" customFormat="1" ht="39.75" hidden="1" customHeight="1">
      <c r="A252" s="8">
        <v>247</v>
      </c>
      <c r="B252" s="13" t="s">
        <v>84</v>
      </c>
      <c r="C252" s="12" t="s">
        <v>83</v>
      </c>
      <c r="D252" s="9">
        <v>4668.76</v>
      </c>
      <c r="E252" s="9">
        <v>4759.42</v>
      </c>
      <c r="F252" s="9">
        <v>4532.78</v>
      </c>
      <c r="G252" s="9">
        <f t="shared" si="25"/>
        <v>4653.6533333333327</v>
      </c>
      <c r="H252" s="9">
        <f t="shared" si="25"/>
        <v>4653.6533333333327</v>
      </c>
      <c r="I252" s="9">
        <f t="shared" si="20"/>
        <v>114.07270021058227</v>
      </c>
      <c r="J252" s="10">
        <f t="shared" si="24"/>
        <v>2.4512504915976181E-2</v>
      </c>
      <c r="K252" s="8" t="s">
        <v>20</v>
      </c>
      <c r="L252" s="14" t="s">
        <v>26</v>
      </c>
      <c r="M252" s="9">
        <f t="shared" si="21"/>
        <v>4532.78</v>
      </c>
      <c r="N252" s="11">
        <v>0</v>
      </c>
      <c r="O252" s="9">
        <f t="shared" si="22"/>
        <v>4532.78</v>
      </c>
      <c r="P252" s="9">
        <f t="shared" si="23"/>
        <v>4532.78</v>
      </c>
      <c r="Q252" t="s">
        <v>316</v>
      </c>
      <c r="R252" s="7"/>
    </row>
    <row r="253" spans="1:18" s="6" customFormat="1" ht="40.5" hidden="1" customHeight="1">
      <c r="A253" s="8">
        <v>248</v>
      </c>
      <c r="B253" s="13" t="s">
        <v>84</v>
      </c>
      <c r="C253" s="12" t="s">
        <v>83</v>
      </c>
      <c r="D253" s="9">
        <v>4668.76</v>
      </c>
      <c r="E253" s="9">
        <v>4759.42</v>
      </c>
      <c r="F253" s="9">
        <v>4532.78</v>
      </c>
      <c r="G253" s="9">
        <f t="shared" si="25"/>
        <v>4653.6533333333327</v>
      </c>
      <c r="H253" s="9">
        <f t="shared" si="25"/>
        <v>4653.6533333333327</v>
      </c>
      <c r="I253" s="9">
        <f t="shared" si="20"/>
        <v>114.07270021058227</v>
      </c>
      <c r="J253" s="10">
        <f t="shared" si="24"/>
        <v>2.4512504915976181E-2</v>
      </c>
      <c r="K253" s="8" t="s">
        <v>20</v>
      </c>
      <c r="L253" s="14" t="s">
        <v>26</v>
      </c>
      <c r="M253" s="9">
        <f t="shared" si="21"/>
        <v>4532.78</v>
      </c>
      <c r="N253" s="11">
        <v>0</v>
      </c>
      <c r="O253" s="9">
        <f t="shared" si="22"/>
        <v>4532.78</v>
      </c>
      <c r="P253" s="9">
        <f t="shared" si="23"/>
        <v>4532.78</v>
      </c>
      <c r="Q253" t="s">
        <v>317</v>
      </c>
      <c r="R253" s="7"/>
    </row>
    <row r="254" spans="1:18" s="6" customFormat="1" ht="42" hidden="1" customHeight="1">
      <c r="A254" s="8">
        <v>249</v>
      </c>
      <c r="B254" s="13" t="s">
        <v>78</v>
      </c>
      <c r="C254" s="12" t="s">
        <v>77</v>
      </c>
      <c r="D254" s="9">
        <v>23341.58</v>
      </c>
      <c r="E254" s="9">
        <v>23794.82</v>
      </c>
      <c r="F254" s="9">
        <v>22661.73</v>
      </c>
      <c r="G254" s="9">
        <f t="shared" si="25"/>
        <v>23266.043333333335</v>
      </c>
      <c r="H254" s="9">
        <f t="shared" si="25"/>
        <v>23266.043333333335</v>
      </c>
      <c r="I254" s="9">
        <f t="shared" si="20"/>
        <v>570.30919511553873</v>
      </c>
      <c r="J254" s="10">
        <f t="shared" si="24"/>
        <v>2.4512513234188595E-2</v>
      </c>
      <c r="K254" s="8" t="s">
        <v>20</v>
      </c>
      <c r="L254" s="14" t="s">
        <v>25</v>
      </c>
      <c r="M254" s="9">
        <f t="shared" si="21"/>
        <v>22661.73</v>
      </c>
      <c r="N254" s="11">
        <v>0</v>
      </c>
      <c r="O254" s="9">
        <f t="shared" si="22"/>
        <v>22661.73</v>
      </c>
      <c r="P254" s="9">
        <f t="shared" si="23"/>
        <v>45323.46</v>
      </c>
      <c r="Q254" t="s">
        <v>217</v>
      </c>
      <c r="R254" s="7"/>
    </row>
    <row r="255" spans="1:18" s="6" customFormat="1" ht="42" hidden="1" customHeight="1">
      <c r="A255" s="8">
        <v>250</v>
      </c>
      <c r="B255" s="13" t="s">
        <v>78</v>
      </c>
      <c r="C255" s="12" t="s">
        <v>77</v>
      </c>
      <c r="D255" s="9">
        <v>23341.58</v>
      </c>
      <c r="E255" s="9">
        <v>23794.82</v>
      </c>
      <c r="F255" s="9">
        <v>22661.73</v>
      </c>
      <c r="G255" s="9">
        <f t="shared" si="25"/>
        <v>23266.043333333335</v>
      </c>
      <c r="H255" s="9">
        <f t="shared" si="25"/>
        <v>23266.043333333335</v>
      </c>
      <c r="I255" s="9">
        <f t="shared" si="20"/>
        <v>570.30919511553873</v>
      </c>
      <c r="J255" s="10">
        <f t="shared" si="24"/>
        <v>2.4512513234188595E-2</v>
      </c>
      <c r="K255" s="8" t="s">
        <v>20</v>
      </c>
      <c r="L255" s="14" t="s">
        <v>25</v>
      </c>
      <c r="M255" s="9">
        <f t="shared" si="21"/>
        <v>22661.73</v>
      </c>
      <c r="N255" s="11">
        <v>0</v>
      </c>
      <c r="O255" s="9">
        <f t="shared" si="22"/>
        <v>22661.73</v>
      </c>
      <c r="P255" s="9">
        <f t="shared" si="23"/>
        <v>45323.46</v>
      </c>
      <c r="Q255" t="s">
        <v>218</v>
      </c>
      <c r="R255" s="7"/>
    </row>
    <row r="256" spans="1:18" s="6" customFormat="1" ht="27" hidden="1" customHeight="1">
      <c r="A256" s="8">
        <v>251</v>
      </c>
      <c r="B256" s="13" t="s">
        <v>90</v>
      </c>
      <c r="C256" s="12" t="s">
        <v>89</v>
      </c>
      <c r="D256" s="9">
        <v>3890.07</v>
      </c>
      <c r="E256" s="9">
        <v>3965.61</v>
      </c>
      <c r="F256" s="9">
        <v>3776.77</v>
      </c>
      <c r="G256" s="9">
        <f t="shared" si="25"/>
        <v>3877.4833333333336</v>
      </c>
      <c r="H256" s="9">
        <f t="shared" si="25"/>
        <v>3877.4833333333336</v>
      </c>
      <c r="I256" s="9">
        <f t="shared" si="20"/>
        <v>95.047117438317656</v>
      </c>
      <c r="J256" s="10">
        <f t="shared" si="24"/>
        <v>2.4512579234379082E-2</v>
      </c>
      <c r="K256" s="8" t="s">
        <v>20</v>
      </c>
      <c r="L256" s="14" t="s">
        <v>31</v>
      </c>
      <c r="M256" s="9">
        <f t="shared" si="21"/>
        <v>3776.77</v>
      </c>
      <c r="N256" s="11">
        <v>0</v>
      </c>
      <c r="O256" s="9">
        <f t="shared" si="22"/>
        <v>3776.77</v>
      </c>
      <c r="P256" s="9">
        <f t="shared" si="23"/>
        <v>18883.849999999999</v>
      </c>
      <c r="Q256" t="s">
        <v>208</v>
      </c>
      <c r="R256" s="7"/>
    </row>
    <row r="257" spans="1:18" s="6" customFormat="1" ht="27" hidden="1" customHeight="1">
      <c r="A257" s="8">
        <v>252</v>
      </c>
      <c r="B257" s="13" t="s">
        <v>90</v>
      </c>
      <c r="C257" s="12" t="s">
        <v>89</v>
      </c>
      <c r="D257" s="9">
        <v>5056.99</v>
      </c>
      <c r="E257" s="9">
        <v>5155.1899999999996</v>
      </c>
      <c r="F257" s="9">
        <v>4909.7</v>
      </c>
      <c r="G257" s="9">
        <f t="shared" si="25"/>
        <v>5040.626666666667</v>
      </c>
      <c r="H257" s="9">
        <f t="shared" si="25"/>
        <v>5040.626666666667</v>
      </c>
      <c r="I257" s="9">
        <f t="shared" si="20"/>
        <v>123.5603254824675</v>
      </c>
      <c r="J257" s="10">
        <f t="shared" si="24"/>
        <v>2.4512889696744221E-2</v>
      </c>
      <c r="K257" s="8" t="s">
        <v>20</v>
      </c>
      <c r="L257" s="14" t="s">
        <v>31</v>
      </c>
      <c r="M257" s="9">
        <f t="shared" si="21"/>
        <v>4909.7</v>
      </c>
      <c r="N257" s="11">
        <v>0</v>
      </c>
      <c r="O257" s="9">
        <f t="shared" si="22"/>
        <v>4909.7</v>
      </c>
      <c r="P257" s="9">
        <f t="shared" si="23"/>
        <v>24548.5</v>
      </c>
      <c r="Q257" t="s">
        <v>185</v>
      </c>
      <c r="R257" s="7"/>
    </row>
    <row r="258" spans="1:18" s="6" customFormat="1" ht="27" hidden="1" customHeight="1">
      <c r="A258" s="8">
        <v>253</v>
      </c>
      <c r="B258" s="13" t="s">
        <v>68</v>
      </c>
      <c r="C258" s="12" t="s">
        <v>67</v>
      </c>
      <c r="D258" s="9">
        <v>38903.01</v>
      </c>
      <c r="E258" s="9">
        <v>39658.410000000003</v>
      </c>
      <c r="F258" s="9">
        <v>37769.910000000003</v>
      </c>
      <c r="G258" s="9">
        <f t="shared" si="25"/>
        <v>38777.110000000008</v>
      </c>
      <c r="H258" s="9">
        <f t="shared" si="25"/>
        <v>38777.110000000008</v>
      </c>
      <c r="I258" s="9">
        <f t="shared" si="20"/>
        <v>950.52415540058723</v>
      </c>
      <c r="J258" s="10">
        <f t="shared" si="24"/>
        <v>2.4512506357502843E-2</v>
      </c>
      <c r="K258" s="8" t="s">
        <v>20</v>
      </c>
      <c r="L258" s="14" t="s">
        <v>25</v>
      </c>
      <c r="M258" s="9">
        <f t="shared" si="21"/>
        <v>37769.910000000003</v>
      </c>
      <c r="N258" s="11">
        <v>0</v>
      </c>
      <c r="O258" s="9">
        <f t="shared" si="22"/>
        <v>37769.910000000003</v>
      </c>
      <c r="P258" s="9">
        <f t="shared" si="23"/>
        <v>75539.820000000007</v>
      </c>
      <c r="Q258" t="s">
        <v>231</v>
      </c>
      <c r="R258" s="7"/>
    </row>
    <row r="259" spans="1:18" s="6" customFormat="1" ht="27" hidden="1" customHeight="1">
      <c r="A259" s="8">
        <v>254</v>
      </c>
      <c r="B259" s="13" t="s">
        <v>52</v>
      </c>
      <c r="C259" s="12" t="s">
        <v>51</v>
      </c>
      <c r="D259" s="9">
        <v>4668.76</v>
      </c>
      <c r="E259" s="9">
        <v>4759.42</v>
      </c>
      <c r="F259" s="9">
        <v>4532.78</v>
      </c>
      <c r="G259" s="9">
        <f t="shared" si="25"/>
        <v>4653.6533333333327</v>
      </c>
      <c r="H259" s="9">
        <f t="shared" si="25"/>
        <v>4653.6533333333327</v>
      </c>
      <c r="I259" s="9">
        <f t="shared" si="20"/>
        <v>114.07270021058227</v>
      </c>
      <c r="J259" s="10">
        <f t="shared" si="24"/>
        <v>2.4512504915976181E-2</v>
      </c>
      <c r="K259" s="8" t="s">
        <v>20</v>
      </c>
      <c r="L259" s="14" t="s">
        <v>25</v>
      </c>
      <c r="M259" s="9">
        <f t="shared" si="21"/>
        <v>4532.78</v>
      </c>
      <c r="N259" s="11">
        <v>0</v>
      </c>
      <c r="O259" s="9">
        <f t="shared" si="22"/>
        <v>4532.78</v>
      </c>
      <c r="P259" s="9">
        <f t="shared" si="23"/>
        <v>9065.56</v>
      </c>
      <c r="Q259" t="s">
        <v>318</v>
      </c>
      <c r="R259" s="7"/>
    </row>
    <row r="260" spans="1:18" s="6" customFormat="1" ht="27" hidden="1" customHeight="1">
      <c r="A260" s="8">
        <v>255</v>
      </c>
      <c r="B260" s="13" t="s">
        <v>66</v>
      </c>
      <c r="C260" s="12" t="s">
        <v>65</v>
      </c>
      <c r="D260" s="9">
        <v>6483.84</v>
      </c>
      <c r="E260" s="9">
        <v>6609.74</v>
      </c>
      <c r="F260" s="9">
        <v>6294.99</v>
      </c>
      <c r="G260" s="9">
        <f t="shared" si="25"/>
        <v>6462.8566666666666</v>
      </c>
      <c r="H260" s="9">
        <f t="shared" si="25"/>
        <v>6462.8566666666666</v>
      </c>
      <c r="I260" s="9">
        <f t="shared" si="20"/>
        <v>158.42069256676459</v>
      </c>
      <c r="J260" s="10">
        <f t="shared" si="24"/>
        <v>2.4512487393360819E-2</v>
      </c>
      <c r="K260" s="8" t="s">
        <v>20</v>
      </c>
      <c r="L260" s="14" t="s">
        <v>25</v>
      </c>
      <c r="M260" s="9">
        <f t="shared" si="21"/>
        <v>6294.99</v>
      </c>
      <c r="N260" s="11">
        <v>0</v>
      </c>
      <c r="O260" s="9">
        <f t="shared" si="22"/>
        <v>6294.99</v>
      </c>
      <c r="P260" s="9">
        <f t="shared" si="23"/>
        <v>12589.98</v>
      </c>
      <c r="Q260" t="s">
        <v>319</v>
      </c>
      <c r="R260" s="7"/>
    </row>
    <row r="261" spans="1:18" s="6" customFormat="1" ht="27" hidden="1" customHeight="1">
      <c r="A261" s="8">
        <v>256</v>
      </c>
      <c r="B261" s="13" t="s">
        <v>116</v>
      </c>
      <c r="C261" s="12" t="s">
        <v>115</v>
      </c>
      <c r="D261" s="9">
        <v>5166.1400000000003</v>
      </c>
      <c r="E261" s="9">
        <v>5266.45</v>
      </c>
      <c r="F261" s="9">
        <v>5015.67</v>
      </c>
      <c r="G261" s="9">
        <f t="shared" si="25"/>
        <v>5149.42</v>
      </c>
      <c r="H261" s="9">
        <f t="shared" si="25"/>
        <v>5149.42</v>
      </c>
      <c r="I261" s="9">
        <f t="shared" si="20"/>
        <v>126.22329777026098</v>
      </c>
      <c r="J261" s="10">
        <f t="shared" si="24"/>
        <v>2.451213879820659E-2</v>
      </c>
      <c r="K261" s="8" t="s">
        <v>20</v>
      </c>
      <c r="L261" s="14" t="s">
        <v>28</v>
      </c>
      <c r="M261" s="9">
        <f t="shared" si="21"/>
        <v>5015.67</v>
      </c>
      <c r="N261" s="11">
        <v>0</v>
      </c>
      <c r="O261" s="9">
        <f t="shared" si="22"/>
        <v>5015.67</v>
      </c>
      <c r="P261" s="9">
        <f t="shared" si="23"/>
        <v>30094.02</v>
      </c>
      <c r="Q261" t="s">
        <v>320</v>
      </c>
      <c r="R261" s="7"/>
    </row>
    <row r="262" spans="1:18" s="6" customFormat="1" ht="27" hidden="1" customHeight="1">
      <c r="A262" s="8">
        <v>257</v>
      </c>
      <c r="B262" s="13" t="s">
        <v>116</v>
      </c>
      <c r="C262" s="12" t="s">
        <v>115</v>
      </c>
      <c r="D262" s="9">
        <v>1646.02</v>
      </c>
      <c r="E262" s="9">
        <v>1677.98</v>
      </c>
      <c r="F262" s="9">
        <v>1598.08</v>
      </c>
      <c r="G262" s="9">
        <f t="shared" si="25"/>
        <v>1640.6933333333334</v>
      </c>
      <c r="H262" s="9">
        <f t="shared" si="25"/>
        <v>1640.6933333333334</v>
      </c>
      <c r="I262" s="9">
        <f t="shared" si="20"/>
        <v>40.215451425208904</v>
      </c>
      <c r="J262" s="10">
        <f t="shared" si="24"/>
        <v>2.4511254241220522E-2</v>
      </c>
      <c r="K262" s="8" t="s">
        <v>20</v>
      </c>
      <c r="L262" s="14" t="s">
        <v>28</v>
      </c>
      <c r="M262" s="9">
        <f t="shared" si="21"/>
        <v>1598.08</v>
      </c>
      <c r="N262" s="11">
        <v>0</v>
      </c>
      <c r="O262" s="9">
        <f t="shared" si="22"/>
        <v>1598.08</v>
      </c>
      <c r="P262" s="9">
        <f t="shared" si="23"/>
        <v>9588.48</v>
      </c>
      <c r="Q262" t="s">
        <v>321</v>
      </c>
      <c r="R262" s="7"/>
    </row>
    <row r="263" spans="1:18" s="6" customFormat="1" ht="27" hidden="1" customHeight="1">
      <c r="A263" s="8">
        <v>258</v>
      </c>
      <c r="B263" s="13" t="s">
        <v>116</v>
      </c>
      <c r="C263" s="12" t="s">
        <v>115</v>
      </c>
      <c r="D263" s="9">
        <v>1135.4000000000001</v>
      </c>
      <c r="E263" s="9">
        <v>1157.45</v>
      </c>
      <c r="F263" s="9">
        <v>1102.33</v>
      </c>
      <c r="G263" s="9">
        <f t="shared" si="25"/>
        <v>1131.7266666666667</v>
      </c>
      <c r="H263" s="9">
        <f t="shared" si="25"/>
        <v>1131.7266666666667</v>
      </c>
      <c r="I263" s="9">
        <f t="shared" si="20"/>
        <v>27.742992508619846</v>
      </c>
      <c r="J263" s="10">
        <f t="shared" si="24"/>
        <v>2.4513863042860625E-2</v>
      </c>
      <c r="K263" s="8" t="s">
        <v>20</v>
      </c>
      <c r="L263" s="14" t="s">
        <v>38</v>
      </c>
      <c r="M263" s="9">
        <f t="shared" si="21"/>
        <v>1102.33</v>
      </c>
      <c r="N263" s="11">
        <v>0</v>
      </c>
      <c r="O263" s="9">
        <f t="shared" si="22"/>
        <v>1102.33</v>
      </c>
      <c r="P263" s="9">
        <f t="shared" si="23"/>
        <v>8818.64</v>
      </c>
      <c r="Q263" t="s">
        <v>280</v>
      </c>
      <c r="R263" s="7"/>
    </row>
    <row r="264" spans="1:18" s="6" customFormat="1" ht="27" hidden="1" customHeight="1">
      <c r="A264" s="8">
        <v>259</v>
      </c>
      <c r="B264" s="13" t="s">
        <v>116</v>
      </c>
      <c r="C264" s="12" t="s">
        <v>115</v>
      </c>
      <c r="D264" s="9">
        <v>1892.72</v>
      </c>
      <c r="E264" s="9">
        <v>1929.47</v>
      </c>
      <c r="F264" s="9">
        <v>1837.59</v>
      </c>
      <c r="G264" s="9">
        <f t="shared" si="25"/>
        <v>1886.5933333333332</v>
      </c>
      <c r="H264" s="9">
        <f t="shared" si="25"/>
        <v>1886.5933333333332</v>
      </c>
      <c r="I264" s="9">
        <f t="shared" ref="I264:I295" si="26">STDEVA(D264:F264)</f>
        <v>46.245384994973705</v>
      </c>
      <c r="J264" s="10">
        <f t="shared" si="24"/>
        <v>2.4512640948044114E-2</v>
      </c>
      <c r="K264" s="8" t="s">
        <v>20</v>
      </c>
      <c r="L264" s="14" t="s">
        <v>38</v>
      </c>
      <c r="M264" s="9">
        <f t="shared" ref="M264:M295" si="27">MIN(D264:F264)</f>
        <v>1837.59</v>
      </c>
      <c r="N264" s="11">
        <v>0</v>
      </c>
      <c r="O264" s="9">
        <f t="shared" ref="O264:O295" si="28">ROUND(M264+(M264*N264/100),2)</f>
        <v>1837.59</v>
      </c>
      <c r="P264" s="9">
        <f t="shared" ref="P264:P295" si="29">O264*L264</f>
        <v>14700.72</v>
      </c>
      <c r="Q264" t="s">
        <v>161</v>
      </c>
      <c r="R264" s="7"/>
    </row>
    <row r="265" spans="1:18" s="6" customFormat="1" ht="27" hidden="1" customHeight="1">
      <c r="A265" s="8">
        <v>260</v>
      </c>
      <c r="B265" s="22" t="s">
        <v>112</v>
      </c>
      <c r="C265" s="12" t="s">
        <v>111</v>
      </c>
      <c r="D265" s="9">
        <v>5431.89</v>
      </c>
      <c r="E265" s="9">
        <v>5537.36</v>
      </c>
      <c r="F265" s="9">
        <v>5273.68</v>
      </c>
      <c r="G265" s="9">
        <f t="shared" si="25"/>
        <v>5414.31</v>
      </c>
      <c r="H265" s="9">
        <f t="shared" si="25"/>
        <v>5414.31</v>
      </c>
      <c r="I265" s="9">
        <f t="shared" si="26"/>
        <v>132.71615538433866</v>
      </c>
      <c r="J265" s="10">
        <f t="shared" si="24"/>
        <v>2.4512108723796503E-2</v>
      </c>
      <c r="K265" s="8" t="s">
        <v>20</v>
      </c>
      <c r="L265" s="14" t="s">
        <v>31</v>
      </c>
      <c r="M265" s="9">
        <f t="shared" si="27"/>
        <v>5273.68</v>
      </c>
      <c r="N265" s="11">
        <v>0</v>
      </c>
      <c r="O265" s="9">
        <f t="shared" si="28"/>
        <v>5273.68</v>
      </c>
      <c r="P265" s="9">
        <f t="shared" si="29"/>
        <v>26368.400000000001</v>
      </c>
      <c r="Q265" t="s">
        <v>270</v>
      </c>
      <c r="R265" s="7"/>
    </row>
    <row r="266" spans="1:18" s="6" customFormat="1" ht="27" hidden="1" customHeight="1">
      <c r="A266" s="8">
        <v>261</v>
      </c>
      <c r="B266" s="13" t="s">
        <v>116</v>
      </c>
      <c r="C266" s="12" t="s">
        <v>115</v>
      </c>
      <c r="D266" s="9">
        <v>6572.73</v>
      </c>
      <c r="E266" s="9">
        <v>6700.35</v>
      </c>
      <c r="F266" s="9">
        <v>6381.29</v>
      </c>
      <c r="G266" s="9">
        <f t="shared" si="25"/>
        <v>6551.456666666666</v>
      </c>
      <c r="H266" s="9">
        <f t="shared" si="25"/>
        <v>6551.456666666666</v>
      </c>
      <c r="I266" s="9">
        <f t="shared" si="26"/>
        <v>160.59027658402417</v>
      </c>
      <c r="J266" s="10">
        <f t="shared" ref="J266:J295" si="30">STDEVA(D266:F266)/(SUM(D266:F266)/COUNTIF(D266:F266,"&gt;0"))</f>
        <v>2.4512148176312573E-2</v>
      </c>
      <c r="K266" s="8" t="s">
        <v>20</v>
      </c>
      <c r="L266" s="14" t="s">
        <v>31</v>
      </c>
      <c r="M266" s="9">
        <f t="shared" si="27"/>
        <v>6381.29</v>
      </c>
      <c r="N266" s="11">
        <v>0</v>
      </c>
      <c r="O266" s="9">
        <f t="shared" si="28"/>
        <v>6381.29</v>
      </c>
      <c r="P266" s="9">
        <f t="shared" si="29"/>
        <v>31906.45</v>
      </c>
      <c r="Q266" t="s">
        <v>322</v>
      </c>
      <c r="R266" s="7"/>
    </row>
    <row r="267" spans="1:18" s="6" customFormat="1" ht="27" hidden="1" customHeight="1">
      <c r="A267" s="8">
        <v>262</v>
      </c>
      <c r="B267" s="13" t="s">
        <v>116</v>
      </c>
      <c r="C267" s="12" t="s">
        <v>115</v>
      </c>
      <c r="D267" s="9">
        <v>7825.17</v>
      </c>
      <c r="E267" s="9">
        <v>7977.11</v>
      </c>
      <c r="F267" s="9">
        <v>7597.25</v>
      </c>
      <c r="G267" s="9">
        <f t="shared" si="25"/>
        <v>7799.8433333333332</v>
      </c>
      <c r="H267" s="9">
        <f t="shared" si="25"/>
        <v>7799.8433333333332</v>
      </c>
      <c r="I267" s="9">
        <f t="shared" si="26"/>
        <v>191.1922721590318</v>
      </c>
      <c r="J267" s="10">
        <f t="shared" si="30"/>
        <v>2.451232210549081E-2</v>
      </c>
      <c r="K267" s="8" t="s">
        <v>20</v>
      </c>
      <c r="L267" s="14" t="s">
        <v>31</v>
      </c>
      <c r="M267" s="9">
        <f t="shared" si="27"/>
        <v>7597.25</v>
      </c>
      <c r="N267" s="11">
        <v>0</v>
      </c>
      <c r="O267" s="9">
        <f t="shared" si="28"/>
        <v>7597.25</v>
      </c>
      <c r="P267" s="9">
        <f t="shared" si="29"/>
        <v>37986.25</v>
      </c>
      <c r="Q267" t="s">
        <v>323</v>
      </c>
      <c r="R267" s="7"/>
    </row>
    <row r="268" spans="1:18" s="6" customFormat="1" ht="27" hidden="1" customHeight="1">
      <c r="A268" s="8">
        <v>263</v>
      </c>
      <c r="B268" s="13" t="s">
        <v>116</v>
      </c>
      <c r="C268" s="12" t="s">
        <v>115</v>
      </c>
      <c r="D268" s="9">
        <v>12051.7</v>
      </c>
      <c r="E268" s="9">
        <v>12285.71</v>
      </c>
      <c r="F268" s="9">
        <v>11700.68</v>
      </c>
      <c r="G268" s="9">
        <f t="shared" si="25"/>
        <v>12012.696666666665</v>
      </c>
      <c r="H268" s="9">
        <f t="shared" si="25"/>
        <v>12012.696666666665</v>
      </c>
      <c r="I268" s="9">
        <f t="shared" si="26"/>
        <v>294.45877509989924</v>
      </c>
      <c r="J268" s="10">
        <f t="shared" si="30"/>
        <v>2.4512295887481769E-2</v>
      </c>
      <c r="K268" s="8" t="s">
        <v>20</v>
      </c>
      <c r="L268" s="14" t="s">
        <v>31</v>
      </c>
      <c r="M268" s="9">
        <f t="shared" si="27"/>
        <v>11700.68</v>
      </c>
      <c r="N268" s="11">
        <v>0</v>
      </c>
      <c r="O268" s="9">
        <f t="shared" si="28"/>
        <v>11700.68</v>
      </c>
      <c r="P268" s="9">
        <f t="shared" si="29"/>
        <v>58503.4</v>
      </c>
      <c r="Q268" t="s">
        <v>324</v>
      </c>
      <c r="R268" s="7"/>
    </row>
    <row r="269" spans="1:18" s="6" customFormat="1" ht="27" hidden="1" customHeight="1">
      <c r="A269" s="8">
        <v>264</v>
      </c>
      <c r="B269" s="13" t="s">
        <v>116</v>
      </c>
      <c r="C269" s="12" t="s">
        <v>115</v>
      </c>
      <c r="D269" s="9">
        <v>16278.23</v>
      </c>
      <c r="E269" s="9">
        <v>16594.32</v>
      </c>
      <c r="F269" s="9">
        <v>15804.11</v>
      </c>
      <c r="G269" s="9">
        <f t="shared" si="25"/>
        <v>16225.553333333335</v>
      </c>
      <c r="H269" s="9">
        <f t="shared" si="25"/>
        <v>16225.553333333335</v>
      </c>
      <c r="I269" s="9">
        <f t="shared" si="26"/>
        <v>397.72991392819949</v>
      </c>
      <c r="J269" s="10">
        <f t="shared" si="30"/>
        <v>2.4512563963603878E-2</v>
      </c>
      <c r="K269" s="8" t="s">
        <v>20</v>
      </c>
      <c r="L269" s="14" t="s">
        <v>31</v>
      </c>
      <c r="M269" s="9">
        <f t="shared" si="27"/>
        <v>15804.11</v>
      </c>
      <c r="N269" s="11">
        <v>0</v>
      </c>
      <c r="O269" s="9">
        <f t="shared" si="28"/>
        <v>15804.11</v>
      </c>
      <c r="P269" s="9">
        <f t="shared" si="29"/>
        <v>79020.55</v>
      </c>
      <c r="Q269" t="s">
        <v>325</v>
      </c>
      <c r="R269" s="7"/>
    </row>
    <row r="270" spans="1:18" s="6" customFormat="1" ht="27" hidden="1" customHeight="1">
      <c r="A270" s="8">
        <v>265</v>
      </c>
      <c r="B270" s="13" t="s">
        <v>106</v>
      </c>
      <c r="C270" s="12" t="s">
        <v>105</v>
      </c>
      <c r="D270" s="9">
        <v>1296.32</v>
      </c>
      <c r="E270" s="9">
        <v>1321.49</v>
      </c>
      <c r="F270" s="9">
        <v>1258.56</v>
      </c>
      <c r="G270" s="9">
        <f t="shared" si="25"/>
        <v>1292.1233333333332</v>
      </c>
      <c r="H270" s="9">
        <f t="shared" si="25"/>
        <v>1292.1233333333332</v>
      </c>
      <c r="I270" s="9">
        <f t="shared" si="26"/>
        <v>31.674204541445633</v>
      </c>
      <c r="J270" s="10">
        <f t="shared" si="30"/>
        <v>2.4513298169250332E-2</v>
      </c>
      <c r="K270" s="8" t="s">
        <v>20</v>
      </c>
      <c r="L270" s="14" t="s">
        <v>23</v>
      </c>
      <c r="M270" s="9">
        <f t="shared" si="27"/>
        <v>1258.56</v>
      </c>
      <c r="N270" s="11">
        <v>0</v>
      </c>
      <c r="O270" s="9">
        <f t="shared" si="28"/>
        <v>1258.56</v>
      </c>
      <c r="P270" s="9">
        <f t="shared" si="29"/>
        <v>25171.199999999997</v>
      </c>
      <c r="Q270" t="s">
        <v>127</v>
      </c>
      <c r="R270" s="7"/>
    </row>
    <row r="271" spans="1:18" s="6" customFormat="1" ht="27" hidden="1" customHeight="1">
      <c r="A271" s="8">
        <v>266</v>
      </c>
      <c r="B271" s="13" t="s">
        <v>106</v>
      </c>
      <c r="C271" s="12" t="s">
        <v>105</v>
      </c>
      <c r="D271" s="9">
        <v>2334.9499999999998</v>
      </c>
      <c r="E271" s="9">
        <v>2380.29</v>
      </c>
      <c r="F271" s="9">
        <v>2266.94</v>
      </c>
      <c r="G271" s="9">
        <f t="shared" si="25"/>
        <v>2327.3933333333334</v>
      </c>
      <c r="H271" s="9">
        <f t="shared" si="25"/>
        <v>2327.3933333333334</v>
      </c>
      <c r="I271" s="9">
        <f t="shared" si="26"/>
        <v>57.051582215862574</v>
      </c>
      <c r="J271" s="10">
        <f t="shared" si="30"/>
        <v>2.4513081394004124E-2</v>
      </c>
      <c r="K271" s="8" t="s">
        <v>20</v>
      </c>
      <c r="L271" s="14" t="s">
        <v>31</v>
      </c>
      <c r="M271" s="9">
        <f t="shared" si="27"/>
        <v>2266.94</v>
      </c>
      <c r="N271" s="11">
        <v>0</v>
      </c>
      <c r="O271" s="9">
        <f t="shared" si="28"/>
        <v>2266.94</v>
      </c>
      <c r="P271" s="9">
        <f t="shared" si="29"/>
        <v>11334.7</v>
      </c>
      <c r="Q271" t="s">
        <v>164</v>
      </c>
      <c r="R271" s="7"/>
    </row>
    <row r="272" spans="1:18" s="6" customFormat="1" ht="27" hidden="1" customHeight="1">
      <c r="A272" s="8">
        <v>267</v>
      </c>
      <c r="B272" s="13" t="s">
        <v>55</v>
      </c>
      <c r="C272" s="12" t="s">
        <v>56</v>
      </c>
      <c r="D272" s="9">
        <v>3500.73</v>
      </c>
      <c r="E272" s="9">
        <v>3568.71</v>
      </c>
      <c r="F272" s="9">
        <v>3398.77</v>
      </c>
      <c r="G272" s="9">
        <f t="shared" si="25"/>
        <v>3489.4033333333336</v>
      </c>
      <c r="H272" s="9">
        <f t="shared" si="25"/>
        <v>3489.4033333333336</v>
      </c>
      <c r="I272" s="9">
        <f t="shared" si="26"/>
        <v>85.534326052955706</v>
      </c>
      <c r="J272" s="10">
        <f t="shared" si="30"/>
        <v>2.4512593667768139E-2</v>
      </c>
      <c r="K272" s="8" t="s">
        <v>20</v>
      </c>
      <c r="L272" s="14" t="s">
        <v>23</v>
      </c>
      <c r="M272" s="9">
        <f t="shared" si="27"/>
        <v>3398.77</v>
      </c>
      <c r="N272" s="11">
        <v>0</v>
      </c>
      <c r="O272" s="9">
        <f t="shared" si="28"/>
        <v>3398.77</v>
      </c>
      <c r="P272" s="9">
        <f t="shared" si="29"/>
        <v>67975.399999999994</v>
      </c>
      <c r="Q272" t="s">
        <v>326</v>
      </c>
      <c r="R272" s="7"/>
    </row>
    <row r="273" spans="1:18" s="6" customFormat="1" ht="27" hidden="1" customHeight="1">
      <c r="A273" s="8">
        <v>268</v>
      </c>
      <c r="B273" s="13" t="s">
        <v>90</v>
      </c>
      <c r="C273" s="12" t="s">
        <v>89</v>
      </c>
      <c r="D273" s="9">
        <v>4798.5600000000004</v>
      </c>
      <c r="E273" s="9">
        <v>4891.74</v>
      </c>
      <c r="F273" s="9">
        <v>4658.8</v>
      </c>
      <c r="G273" s="9">
        <f t="shared" si="25"/>
        <v>4783.0333333333328</v>
      </c>
      <c r="H273" s="9">
        <f t="shared" si="25"/>
        <v>4783.0333333333328</v>
      </c>
      <c r="I273" s="9">
        <f t="shared" si="26"/>
        <v>117.2436306727717</v>
      </c>
      <c r="J273" s="10">
        <f t="shared" si="30"/>
        <v>2.4512400918407087E-2</v>
      </c>
      <c r="K273" s="8" t="s">
        <v>20</v>
      </c>
      <c r="L273" s="14" t="s">
        <v>30</v>
      </c>
      <c r="M273" s="9">
        <f t="shared" si="27"/>
        <v>4658.8</v>
      </c>
      <c r="N273" s="11">
        <v>0</v>
      </c>
      <c r="O273" s="9">
        <f t="shared" si="28"/>
        <v>4658.8</v>
      </c>
      <c r="P273" s="9">
        <f t="shared" si="29"/>
        <v>232940</v>
      </c>
      <c r="Q273" t="s">
        <v>150</v>
      </c>
      <c r="R273" s="7"/>
    </row>
    <row r="274" spans="1:18" s="6" customFormat="1" ht="27" hidden="1" customHeight="1">
      <c r="A274" s="8">
        <v>269</v>
      </c>
      <c r="B274" s="13" t="s">
        <v>90</v>
      </c>
      <c r="C274" s="12" t="s">
        <v>89</v>
      </c>
      <c r="D274" s="9">
        <v>4150.01</v>
      </c>
      <c r="E274" s="9">
        <v>4230.6000000000004</v>
      </c>
      <c r="F274" s="9">
        <v>4029.14</v>
      </c>
      <c r="G274" s="9">
        <f t="shared" si="25"/>
        <v>4136.583333333333</v>
      </c>
      <c r="H274" s="9">
        <f t="shared" si="25"/>
        <v>4136.583333333333</v>
      </c>
      <c r="I274" s="9">
        <f t="shared" si="26"/>
        <v>101.39891238732979</v>
      </c>
      <c r="J274" s="10">
        <f t="shared" si="30"/>
        <v>2.4512720817259765E-2</v>
      </c>
      <c r="K274" s="8" t="s">
        <v>20</v>
      </c>
      <c r="L274" s="14" t="s">
        <v>23</v>
      </c>
      <c r="M274" s="9">
        <f t="shared" si="27"/>
        <v>4029.14</v>
      </c>
      <c r="N274" s="11">
        <v>0</v>
      </c>
      <c r="O274" s="9">
        <f t="shared" si="28"/>
        <v>4029.14</v>
      </c>
      <c r="P274" s="9">
        <f t="shared" si="29"/>
        <v>80582.8</v>
      </c>
      <c r="Q274" t="s">
        <v>327</v>
      </c>
      <c r="R274" s="7"/>
    </row>
    <row r="275" spans="1:18" s="6" customFormat="1" ht="38.25" hidden="1" customHeight="1">
      <c r="A275" s="8">
        <v>270</v>
      </c>
      <c r="B275" s="13" t="s">
        <v>100</v>
      </c>
      <c r="C275" s="12" t="s">
        <v>99</v>
      </c>
      <c r="D275" s="9">
        <v>3728.03</v>
      </c>
      <c r="E275" s="9">
        <v>3800.42</v>
      </c>
      <c r="F275" s="9">
        <v>3619.45</v>
      </c>
      <c r="G275" s="9">
        <f t="shared" si="25"/>
        <v>3715.9666666666672</v>
      </c>
      <c r="H275" s="9">
        <f t="shared" si="25"/>
        <v>3715.9666666666672</v>
      </c>
      <c r="I275" s="9">
        <f t="shared" si="26"/>
        <v>91.086103404050391</v>
      </c>
      <c r="J275" s="10">
        <f t="shared" si="30"/>
        <v>2.4512088394419679E-2</v>
      </c>
      <c r="K275" s="8" t="s">
        <v>20</v>
      </c>
      <c r="L275" s="14" t="s">
        <v>23</v>
      </c>
      <c r="M275" s="9">
        <f t="shared" si="27"/>
        <v>3619.45</v>
      </c>
      <c r="N275" s="11">
        <v>0</v>
      </c>
      <c r="O275" s="9">
        <f t="shared" si="28"/>
        <v>3619.45</v>
      </c>
      <c r="P275" s="9">
        <f t="shared" si="29"/>
        <v>72389</v>
      </c>
      <c r="Q275" t="s">
        <v>145</v>
      </c>
      <c r="R275" s="7"/>
    </row>
    <row r="276" spans="1:18" s="6" customFormat="1" ht="38.25" hidden="1" customHeight="1">
      <c r="A276" s="8">
        <v>271</v>
      </c>
      <c r="B276" s="13" t="s">
        <v>100</v>
      </c>
      <c r="C276" s="12" t="s">
        <v>99</v>
      </c>
      <c r="D276" s="9">
        <v>4049.87</v>
      </c>
      <c r="E276" s="9">
        <v>4128.51</v>
      </c>
      <c r="F276" s="9">
        <v>3931.91</v>
      </c>
      <c r="G276" s="9">
        <f t="shared" si="25"/>
        <v>4036.7633333333338</v>
      </c>
      <c r="H276" s="9">
        <f t="shared" si="25"/>
        <v>4036.7633333333338</v>
      </c>
      <c r="I276" s="9">
        <f t="shared" si="26"/>
        <v>98.953163331615471</v>
      </c>
      <c r="J276" s="10">
        <f t="shared" si="30"/>
        <v>2.4512995972420674E-2</v>
      </c>
      <c r="K276" s="8" t="s">
        <v>20</v>
      </c>
      <c r="L276" s="14" t="s">
        <v>30</v>
      </c>
      <c r="M276" s="9">
        <f t="shared" si="27"/>
        <v>3931.91</v>
      </c>
      <c r="N276" s="11">
        <v>0</v>
      </c>
      <c r="O276" s="9">
        <f t="shared" si="28"/>
        <v>3931.91</v>
      </c>
      <c r="P276" s="9">
        <f t="shared" si="29"/>
        <v>196595.5</v>
      </c>
      <c r="Q276" t="s">
        <v>328</v>
      </c>
      <c r="R276" s="7"/>
    </row>
    <row r="277" spans="1:18" s="6" customFormat="1" ht="39" hidden="1" customHeight="1">
      <c r="A277" s="8">
        <v>272</v>
      </c>
      <c r="B277" s="13" t="s">
        <v>100</v>
      </c>
      <c r="C277" s="12" t="s">
        <v>99</v>
      </c>
      <c r="D277" s="9">
        <v>3082.13</v>
      </c>
      <c r="E277" s="9">
        <v>3141.98</v>
      </c>
      <c r="F277" s="9">
        <v>2992.36</v>
      </c>
      <c r="G277" s="9">
        <f t="shared" si="25"/>
        <v>3072.1566666666672</v>
      </c>
      <c r="H277" s="9">
        <f t="shared" si="25"/>
        <v>3072.1566666666672</v>
      </c>
      <c r="I277" s="9">
        <f t="shared" si="26"/>
        <v>75.306949435847727</v>
      </c>
      <c r="J277" s="10">
        <f t="shared" si="30"/>
        <v>2.4512730829432866E-2</v>
      </c>
      <c r="K277" s="8" t="s">
        <v>20</v>
      </c>
      <c r="L277" s="14" t="s">
        <v>23</v>
      </c>
      <c r="M277" s="9">
        <f t="shared" si="27"/>
        <v>2992.36</v>
      </c>
      <c r="N277" s="11">
        <v>0</v>
      </c>
      <c r="O277" s="9">
        <f t="shared" si="28"/>
        <v>2992.36</v>
      </c>
      <c r="P277" s="9">
        <f t="shared" si="29"/>
        <v>59847.200000000004</v>
      </c>
      <c r="Q277" t="s">
        <v>329</v>
      </c>
      <c r="R277" s="7"/>
    </row>
    <row r="278" spans="1:18" s="6" customFormat="1" ht="40.5" hidden="1" customHeight="1">
      <c r="A278" s="8">
        <v>273</v>
      </c>
      <c r="B278" s="13" t="s">
        <v>100</v>
      </c>
      <c r="C278" s="12" t="s">
        <v>99</v>
      </c>
      <c r="D278" s="9">
        <v>2431.7199999999998</v>
      </c>
      <c r="E278" s="9">
        <v>2478.9299999999998</v>
      </c>
      <c r="F278" s="9">
        <v>2360.89</v>
      </c>
      <c r="G278" s="9">
        <f t="shared" ref="G278:H295" si="31">AVERAGE(C278:F278)</f>
        <v>2423.8466666666664</v>
      </c>
      <c r="H278" s="9">
        <f t="shared" si="31"/>
        <v>2423.8466666666664</v>
      </c>
      <c r="I278" s="9">
        <f t="shared" si="26"/>
        <v>59.412561241991</v>
      </c>
      <c r="J278" s="10">
        <f t="shared" si="30"/>
        <v>2.451168304457832E-2</v>
      </c>
      <c r="K278" s="8" t="s">
        <v>20</v>
      </c>
      <c r="L278" s="14" t="s">
        <v>27</v>
      </c>
      <c r="M278" s="9">
        <f t="shared" si="27"/>
        <v>2360.89</v>
      </c>
      <c r="N278" s="11">
        <v>0</v>
      </c>
      <c r="O278" s="9">
        <f t="shared" si="28"/>
        <v>2360.89</v>
      </c>
      <c r="P278" s="9">
        <f t="shared" si="29"/>
        <v>23608.899999999998</v>
      </c>
      <c r="Q278" t="s">
        <v>330</v>
      </c>
      <c r="R278" s="7"/>
    </row>
    <row r="279" spans="1:18" s="6" customFormat="1" ht="39.75" hidden="1" customHeight="1">
      <c r="A279" s="8">
        <v>274</v>
      </c>
      <c r="B279" s="13" t="s">
        <v>100</v>
      </c>
      <c r="C279" s="12" t="s">
        <v>99</v>
      </c>
      <c r="D279" s="9">
        <v>3079.88</v>
      </c>
      <c r="E279" s="9">
        <v>3139.68</v>
      </c>
      <c r="F279" s="9">
        <v>2990.17</v>
      </c>
      <c r="G279" s="9">
        <f t="shared" si="31"/>
        <v>3069.91</v>
      </c>
      <c r="H279" s="9">
        <f t="shared" si="31"/>
        <v>3069.91</v>
      </c>
      <c r="I279" s="9">
        <f t="shared" si="26"/>
        <v>75.251981369263518</v>
      </c>
      <c r="J279" s="10">
        <f t="shared" si="30"/>
        <v>2.4512764663870774E-2</v>
      </c>
      <c r="K279" s="8" t="s">
        <v>20</v>
      </c>
      <c r="L279" s="14" t="s">
        <v>30</v>
      </c>
      <c r="M279" s="9">
        <f t="shared" si="27"/>
        <v>2990.17</v>
      </c>
      <c r="N279" s="11">
        <v>0</v>
      </c>
      <c r="O279" s="9">
        <f t="shared" si="28"/>
        <v>2990.17</v>
      </c>
      <c r="P279" s="9">
        <f t="shared" si="29"/>
        <v>149508.5</v>
      </c>
      <c r="Q279" t="s">
        <v>331</v>
      </c>
      <c r="R279" s="7"/>
    </row>
    <row r="280" spans="1:18" s="6" customFormat="1" ht="40.5" hidden="1" customHeight="1">
      <c r="A280" s="8">
        <v>275</v>
      </c>
      <c r="B280" s="13" t="s">
        <v>60</v>
      </c>
      <c r="C280" s="12" t="s">
        <v>39</v>
      </c>
      <c r="D280" s="9">
        <v>1037.51</v>
      </c>
      <c r="E280" s="9">
        <v>1057.6500000000001</v>
      </c>
      <c r="F280" s="9">
        <v>1007.29</v>
      </c>
      <c r="G280" s="9">
        <f t="shared" si="31"/>
        <v>1034.1499999999999</v>
      </c>
      <c r="H280" s="9">
        <f t="shared" si="31"/>
        <v>1034.1499999999999</v>
      </c>
      <c r="I280" s="9">
        <f t="shared" si="26"/>
        <v>25.347575820973553</v>
      </c>
      <c r="J280" s="10">
        <f t="shared" si="30"/>
        <v>2.4510540850914815E-2</v>
      </c>
      <c r="K280" s="8" t="s">
        <v>20</v>
      </c>
      <c r="L280" s="14" t="s">
        <v>23</v>
      </c>
      <c r="M280" s="9">
        <f t="shared" si="27"/>
        <v>1007.29</v>
      </c>
      <c r="N280" s="11">
        <v>0</v>
      </c>
      <c r="O280" s="9">
        <f t="shared" si="28"/>
        <v>1007.29</v>
      </c>
      <c r="P280" s="9">
        <f t="shared" si="29"/>
        <v>20145.8</v>
      </c>
      <c r="Q280" t="s">
        <v>332</v>
      </c>
      <c r="R280" s="7"/>
    </row>
    <row r="281" spans="1:18" s="6" customFormat="1" ht="27" hidden="1" customHeight="1">
      <c r="A281" s="8">
        <v>276</v>
      </c>
      <c r="B281" s="13" t="s">
        <v>40</v>
      </c>
      <c r="C281" s="12" t="s">
        <v>41</v>
      </c>
      <c r="D281" s="9">
        <v>15561.43</v>
      </c>
      <c r="E281" s="9">
        <v>15863.59</v>
      </c>
      <c r="F281" s="9">
        <v>15108.18</v>
      </c>
      <c r="G281" s="9">
        <f t="shared" si="31"/>
        <v>15511.066666666666</v>
      </c>
      <c r="H281" s="9">
        <f t="shared" si="31"/>
        <v>15511.066666666666</v>
      </c>
      <c r="I281" s="9">
        <f t="shared" si="26"/>
        <v>380.21496029658442</v>
      </c>
      <c r="J281" s="10">
        <f t="shared" si="30"/>
        <v>2.4512496043464737E-2</v>
      </c>
      <c r="K281" s="8" t="s">
        <v>20</v>
      </c>
      <c r="L281" s="14" t="s">
        <v>31</v>
      </c>
      <c r="M281" s="9">
        <f t="shared" si="27"/>
        <v>15108.18</v>
      </c>
      <c r="N281" s="11">
        <v>0</v>
      </c>
      <c r="O281" s="9">
        <f t="shared" si="28"/>
        <v>15108.18</v>
      </c>
      <c r="P281" s="9">
        <f t="shared" si="29"/>
        <v>75540.899999999994</v>
      </c>
      <c r="Q281" t="s">
        <v>333</v>
      </c>
      <c r="R281" s="7"/>
    </row>
    <row r="282" spans="1:18" s="6" customFormat="1" ht="27" hidden="1" customHeight="1">
      <c r="A282" s="8">
        <v>277</v>
      </c>
      <c r="B282" s="22" t="s">
        <v>88</v>
      </c>
      <c r="C282" s="12" t="s">
        <v>87</v>
      </c>
      <c r="D282" s="9">
        <v>5965.08</v>
      </c>
      <c r="E282" s="9">
        <v>6080.91</v>
      </c>
      <c r="F282" s="9">
        <v>5791.34</v>
      </c>
      <c r="G282" s="9">
        <f t="shared" si="31"/>
        <v>5945.7766666666676</v>
      </c>
      <c r="H282" s="9">
        <f t="shared" si="31"/>
        <v>5945.7766666666676</v>
      </c>
      <c r="I282" s="9">
        <f t="shared" si="26"/>
        <v>145.74690471270148</v>
      </c>
      <c r="J282" s="10">
        <f t="shared" si="30"/>
        <v>2.4512677297448909E-2</v>
      </c>
      <c r="K282" s="8" t="s">
        <v>20</v>
      </c>
      <c r="L282" s="14" t="s">
        <v>23</v>
      </c>
      <c r="M282" s="9">
        <f t="shared" si="27"/>
        <v>5791.34</v>
      </c>
      <c r="N282" s="11">
        <v>0</v>
      </c>
      <c r="O282" s="9">
        <f t="shared" si="28"/>
        <v>5791.34</v>
      </c>
      <c r="P282" s="9">
        <f t="shared" si="29"/>
        <v>115826.8</v>
      </c>
      <c r="Q282" t="s">
        <v>334</v>
      </c>
      <c r="R282" s="7"/>
    </row>
    <row r="283" spans="1:18" s="6" customFormat="1" ht="27" hidden="1" customHeight="1">
      <c r="A283" s="8">
        <v>278</v>
      </c>
      <c r="B283" s="22" t="s">
        <v>88</v>
      </c>
      <c r="C283" s="12" t="s">
        <v>87</v>
      </c>
      <c r="D283" s="9">
        <v>3371.32</v>
      </c>
      <c r="E283" s="9">
        <v>3436.79</v>
      </c>
      <c r="F283" s="9">
        <v>3273.13</v>
      </c>
      <c r="G283" s="9">
        <f t="shared" si="31"/>
        <v>3360.4133333333339</v>
      </c>
      <c r="H283" s="9">
        <f t="shared" si="31"/>
        <v>3360.4133333333339</v>
      </c>
      <c r="I283" s="9">
        <f t="shared" si="26"/>
        <v>82.373329623934254</v>
      </c>
      <c r="J283" s="10">
        <f t="shared" si="30"/>
        <v>2.4512856441449932E-2</v>
      </c>
      <c r="K283" s="8" t="s">
        <v>20</v>
      </c>
      <c r="L283" s="14" t="s">
        <v>27</v>
      </c>
      <c r="M283" s="9">
        <f t="shared" si="27"/>
        <v>3273.13</v>
      </c>
      <c r="N283" s="11">
        <v>0</v>
      </c>
      <c r="O283" s="9">
        <f t="shared" si="28"/>
        <v>3273.13</v>
      </c>
      <c r="P283" s="9">
        <f t="shared" si="29"/>
        <v>32731.300000000003</v>
      </c>
      <c r="Q283" t="s">
        <v>335</v>
      </c>
      <c r="R283" s="7"/>
    </row>
    <row r="284" spans="1:18" s="6" customFormat="1" ht="27" hidden="1" customHeight="1">
      <c r="A284" s="8">
        <v>279</v>
      </c>
      <c r="B284" s="22" t="s">
        <v>88</v>
      </c>
      <c r="C284" s="12" t="s">
        <v>87</v>
      </c>
      <c r="D284" s="9">
        <v>3500.73</v>
      </c>
      <c r="E284" s="9">
        <v>3568.71</v>
      </c>
      <c r="F284" s="9">
        <v>3398.77</v>
      </c>
      <c r="G284" s="9">
        <f t="shared" si="31"/>
        <v>3489.4033333333336</v>
      </c>
      <c r="H284" s="9">
        <f t="shared" si="31"/>
        <v>3489.4033333333336</v>
      </c>
      <c r="I284" s="9">
        <f t="shared" si="26"/>
        <v>85.534326052955706</v>
      </c>
      <c r="J284" s="10">
        <f t="shared" si="30"/>
        <v>2.4512593667768139E-2</v>
      </c>
      <c r="K284" s="8" t="s">
        <v>20</v>
      </c>
      <c r="L284" s="14" t="s">
        <v>27</v>
      </c>
      <c r="M284" s="9">
        <f t="shared" si="27"/>
        <v>3398.77</v>
      </c>
      <c r="N284" s="11">
        <v>0</v>
      </c>
      <c r="O284" s="9">
        <f t="shared" si="28"/>
        <v>3398.77</v>
      </c>
      <c r="P284" s="9">
        <f t="shared" si="29"/>
        <v>33987.699999999997</v>
      </c>
      <c r="Q284" t="s">
        <v>336</v>
      </c>
      <c r="R284" s="7"/>
    </row>
    <row r="285" spans="1:18" s="6" customFormat="1" ht="27" hidden="1" customHeight="1">
      <c r="A285" s="8">
        <v>280</v>
      </c>
      <c r="B285" s="22" t="s">
        <v>88</v>
      </c>
      <c r="C285" s="12" t="s">
        <v>87</v>
      </c>
      <c r="D285" s="9">
        <v>4349.1899999999996</v>
      </c>
      <c r="E285" s="9">
        <v>4433.6400000000003</v>
      </c>
      <c r="F285" s="9">
        <v>4222.51</v>
      </c>
      <c r="G285" s="9">
        <f t="shared" si="31"/>
        <v>4335.1133333333337</v>
      </c>
      <c r="H285" s="9">
        <f t="shared" si="31"/>
        <v>4335.1133333333337</v>
      </c>
      <c r="I285" s="9">
        <f t="shared" si="26"/>
        <v>106.26656874734093</v>
      </c>
      <c r="J285" s="10">
        <f t="shared" si="30"/>
        <v>2.4512985146257056E-2</v>
      </c>
      <c r="K285" s="8" t="s">
        <v>20</v>
      </c>
      <c r="L285" s="14" t="s">
        <v>23</v>
      </c>
      <c r="M285" s="9">
        <f t="shared" si="27"/>
        <v>4222.51</v>
      </c>
      <c r="N285" s="11">
        <v>0</v>
      </c>
      <c r="O285" s="9">
        <f t="shared" si="28"/>
        <v>4222.51</v>
      </c>
      <c r="P285" s="9">
        <f t="shared" si="29"/>
        <v>84450.200000000012</v>
      </c>
      <c r="Q285" t="s">
        <v>337</v>
      </c>
      <c r="R285" s="7"/>
    </row>
    <row r="286" spans="1:18" s="6" customFormat="1" ht="27" hidden="1" customHeight="1">
      <c r="A286" s="8">
        <v>281</v>
      </c>
      <c r="B286" s="22" t="s">
        <v>88</v>
      </c>
      <c r="C286" s="12" t="s">
        <v>87</v>
      </c>
      <c r="D286" s="9">
        <v>3241.91</v>
      </c>
      <c r="E286" s="9">
        <v>3304.86</v>
      </c>
      <c r="F286" s="9">
        <v>3147.49</v>
      </c>
      <c r="G286" s="9">
        <f t="shared" si="31"/>
        <v>3231.42</v>
      </c>
      <c r="H286" s="9">
        <f t="shared" si="31"/>
        <v>3231.42</v>
      </c>
      <c r="I286" s="9">
        <f t="shared" si="26"/>
        <v>79.207697226974261</v>
      </c>
      <c r="J286" s="10">
        <f t="shared" si="30"/>
        <v>2.4511730826377958E-2</v>
      </c>
      <c r="K286" s="8" t="s">
        <v>20</v>
      </c>
      <c r="L286" s="14" t="s">
        <v>27</v>
      </c>
      <c r="M286" s="9">
        <f t="shared" si="27"/>
        <v>3147.49</v>
      </c>
      <c r="N286" s="11">
        <v>0</v>
      </c>
      <c r="O286" s="9">
        <f t="shared" si="28"/>
        <v>3147.49</v>
      </c>
      <c r="P286" s="9">
        <f t="shared" si="29"/>
        <v>31474.899999999998</v>
      </c>
      <c r="Q286" t="s">
        <v>338</v>
      </c>
      <c r="R286" s="7"/>
    </row>
    <row r="287" spans="1:18" s="6" customFormat="1" ht="27" hidden="1" customHeight="1">
      <c r="A287" s="8">
        <v>282</v>
      </c>
      <c r="B287" s="22" t="s">
        <v>88</v>
      </c>
      <c r="C287" s="12" t="s">
        <v>87</v>
      </c>
      <c r="D287" s="9">
        <v>3890.07</v>
      </c>
      <c r="E287" s="9">
        <v>3965.61</v>
      </c>
      <c r="F287" s="9">
        <v>3776.77</v>
      </c>
      <c r="G287" s="9">
        <f t="shared" si="31"/>
        <v>3877.4833333333336</v>
      </c>
      <c r="H287" s="9">
        <f t="shared" si="31"/>
        <v>3877.4833333333336</v>
      </c>
      <c r="I287" s="9">
        <f t="shared" si="26"/>
        <v>95.047117438317656</v>
      </c>
      <c r="J287" s="10">
        <f t="shared" si="30"/>
        <v>2.4512579234379082E-2</v>
      </c>
      <c r="K287" s="8" t="s">
        <v>20</v>
      </c>
      <c r="L287" s="14" t="s">
        <v>27</v>
      </c>
      <c r="M287" s="9">
        <f t="shared" si="27"/>
        <v>3776.77</v>
      </c>
      <c r="N287" s="11">
        <v>0</v>
      </c>
      <c r="O287" s="9">
        <f t="shared" si="28"/>
        <v>3776.77</v>
      </c>
      <c r="P287" s="9">
        <f t="shared" si="29"/>
        <v>37767.699999999997</v>
      </c>
      <c r="Q287" t="s">
        <v>339</v>
      </c>
      <c r="R287" s="7"/>
    </row>
    <row r="288" spans="1:18" s="6" customFormat="1" ht="41.25" hidden="1" customHeight="1">
      <c r="A288" s="8">
        <v>283</v>
      </c>
      <c r="B288" s="13" t="s">
        <v>104</v>
      </c>
      <c r="C288" s="12" t="s">
        <v>103</v>
      </c>
      <c r="D288" s="9">
        <v>2852.57</v>
      </c>
      <c r="E288" s="9">
        <v>2907.96</v>
      </c>
      <c r="F288" s="9">
        <v>2769.49</v>
      </c>
      <c r="G288" s="9">
        <f t="shared" si="31"/>
        <v>2843.34</v>
      </c>
      <c r="H288" s="9">
        <f t="shared" si="31"/>
        <v>2843.34</v>
      </c>
      <c r="I288" s="9">
        <f t="shared" si="26"/>
        <v>69.694905839666788</v>
      </c>
      <c r="J288" s="10">
        <f t="shared" si="30"/>
        <v>2.4511632741658327E-2</v>
      </c>
      <c r="K288" s="8" t="s">
        <v>20</v>
      </c>
      <c r="L288" s="14" t="s">
        <v>25</v>
      </c>
      <c r="M288" s="9">
        <f t="shared" si="27"/>
        <v>2769.49</v>
      </c>
      <c r="N288" s="11">
        <v>0</v>
      </c>
      <c r="O288" s="9">
        <f t="shared" si="28"/>
        <v>2769.49</v>
      </c>
      <c r="P288" s="9">
        <f t="shared" si="29"/>
        <v>5538.98</v>
      </c>
      <c r="Q288" t="s">
        <v>340</v>
      </c>
      <c r="R288" s="7"/>
    </row>
    <row r="289" spans="1:18" s="6" customFormat="1" ht="39.75" hidden="1" customHeight="1">
      <c r="A289" s="8">
        <v>284</v>
      </c>
      <c r="B289" s="13" t="s">
        <v>104</v>
      </c>
      <c r="C289" s="12" t="s">
        <v>103</v>
      </c>
      <c r="D289" s="9">
        <v>2852.57</v>
      </c>
      <c r="E289" s="9">
        <v>2907.96</v>
      </c>
      <c r="F289" s="9">
        <v>2769.49</v>
      </c>
      <c r="G289" s="9">
        <f t="shared" si="31"/>
        <v>2843.34</v>
      </c>
      <c r="H289" s="9">
        <f t="shared" si="31"/>
        <v>2843.34</v>
      </c>
      <c r="I289" s="9">
        <f t="shared" si="26"/>
        <v>69.694905839666788</v>
      </c>
      <c r="J289" s="10">
        <f t="shared" si="30"/>
        <v>2.4511632741658327E-2</v>
      </c>
      <c r="K289" s="8" t="s">
        <v>20</v>
      </c>
      <c r="L289" s="14" t="s">
        <v>25</v>
      </c>
      <c r="M289" s="9">
        <f t="shared" si="27"/>
        <v>2769.49</v>
      </c>
      <c r="N289" s="11">
        <v>0</v>
      </c>
      <c r="O289" s="9">
        <f t="shared" si="28"/>
        <v>2769.49</v>
      </c>
      <c r="P289" s="9">
        <f t="shared" si="29"/>
        <v>5538.98</v>
      </c>
      <c r="Q289" t="s">
        <v>341</v>
      </c>
      <c r="R289" s="7"/>
    </row>
    <row r="290" spans="1:18" s="6" customFormat="1" ht="27" hidden="1" customHeight="1">
      <c r="A290" s="8">
        <v>285</v>
      </c>
      <c r="B290" s="13" t="s">
        <v>61</v>
      </c>
      <c r="C290" s="12" t="s">
        <v>62</v>
      </c>
      <c r="D290" s="9">
        <v>12967.67</v>
      </c>
      <c r="E290" s="9">
        <v>13219.47</v>
      </c>
      <c r="F290" s="9">
        <v>12589.97</v>
      </c>
      <c r="G290" s="9">
        <f t="shared" si="31"/>
        <v>12925.703333333333</v>
      </c>
      <c r="H290" s="9">
        <f t="shared" si="31"/>
        <v>12925.703333333333</v>
      </c>
      <c r="I290" s="9">
        <f t="shared" si="26"/>
        <v>316.84138513352917</v>
      </c>
      <c r="J290" s="10">
        <f t="shared" si="30"/>
        <v>2.4512506357502857E-2</v>
      </c>
      <c r="K290" s="8" t="s">
        <v>20</v>
      </c>
      <c r="L290" s="14" t="s">
        <v>25</v>
      </c>
      <c r="M290" s="9">
        <f t="shared" si="27"/>
        <v>12589.97</v>
      </c>
      <c r="N290" s="11">
        <v>0</v>
      </c>
      <c r="O290" s="9">
        <f t="shared" si="28"/>
        <v>12589.97</v>
      </c>
      <c r="P290" s="9">
        <f t="shared" si="29"/>
        <v>25179.94</v>
      </c>
      <c r="Q290" t="s">
        <v>227</v>
      </c>
      <c r="R290" s="7"/>
    </row>
    <row r="291" spans="1:18" s="6" customFormat="1" ht="40.5" hidden="1" customHeight="1">
      <c r="A291" s="8">
        <v>286</v>
      </c>
      <c r="B291" s="13" t="s">
        <v>100</v>
      </c>
      <c r="C291" s="12" t="s">
        <v>99</v>
      </c>
      <c r="D291" s="9">
        <v>3890.07</v>
      </c>
      <c r="E291" s="9">
        <v>3965.61</v>
      </c>
      <c r="F291" s="9">
        <v>3776.77</v>
      </c>
      <c r="G291" s="9">
        <f t="shared" si="31"/>
        <v>3877.4833333333336</v>
      </c>
      <c r="H291" s="9">
        <f t="shared" si="31"/>
        <v>3877.4833333333336</v>
      </c>
      <c r="I291" s="9">
        <f t="shared" si="26"/>
        <v>95.047117438317656</v>
      </c>
      <c r="J291" s="10">
        <f t="shared" si="30"/>
        <v>2.4512579234379082E-2</v>
      </c>
      <c r="K291" s="8" t="s">
        <v>20</v>
      </c>
      <c r="L291" s="14" t="s">
        <v>23</v>
      </c>
      <c r="M291" s="9">
        <f t="shared" si="27"/>
        <v>3776.77</v>
      </c>
      <c r="N291" s="11">
        <v>0</v>
      </c>
      <c r="O291" s="9">
        <f t="shared" si="28"/>
        <v>3776.77</v>
      </c>
      <c r="P291" s="9">
        <f t="shared" si="29"/>
        <v>75535.399999999994</v>
      </c>
      <c r="Q291" t="s">
        <v>342</v>
      </c>
      <c r="R291" s="7"/>
    </row>
    <row r="292" spans="1:18" s="6" customFormat="1" ht="41.25" hidden="1" customHeight="1">
      <c r="A292" s="8">
        <v>287</v>
      </c>
      <c r="B292" s="13" t="s">
        <v>100</v>
      </c>
      <c r="C292" s="12" t="s">
        <v>99</v>
      </c>
      <c r="D292" s="9">
        <v>4214.1499999999996</v>
      </c>
      <c r="E292" s="9">
        <v>4295.9799999999996</v>
      </c>
      <c r="F292" s="9">
        <v>4091.41</v>
      </c>
      <c r="G292" s="9">
        <f t="shared" si="31"/>
        <v>4200.5133333333333</v>
      </c>
      <c r="H292" s="9">
        <f t="shared" si="31"/>
        <v>4200.5133333333333</v>
      </c>
      <c r="I292" s="9">
        <f t="shared" si="26"/>
        <v>102.96450958137615</v>
      </c>
      <c r="J292" s="10">
        <f t="shared" si="30"/>
        <v>2.4512363468602128E-2</v>
      </c>
      <c r="K292" s="8" t="s">
        <v>20</v>
      </c>
      <c r="L292" s="14" t="s">
        <v>23</v>
      </c>
      <c r="M292" s="9">
        <f t="shared" si="27"/>
        <v>4091.41</v>
      </c>
      <c r="N292" s="11">
        <v>0</v>
      </c>
      <c r="O292" s="9">
        <f t="shared" si="28"/>
        <v>4091.41</v>
      </c>
      <c r="P292" s="9">
        <f t="shared" si="29"/>
        <v>81828.2</v>
      </c>
      <c r="Q292" t="s">
        <v>274</v>
      </c>
      <c r="R292" s="7"/>
    </row>
    <row r="293" spans="1:18" s="6" customFormat="1" ht="39" hidden="1" customHeight="1">
      <c r="A293" s="8">
        <v>288</v>
      </c>
      <c r="B293" s="13" t="s">
        <v>60</v>
      </c>
      <c r="C293" s="12" t="s">
        <v>39</v>
      </c>
      <c r="D293" s="9">
        <v>1815.07</v>
      </c>
      <c r="E293" s="9">
        <v>1850.31</v>
      </c>
      <c r="F293" s="9">
        <v>1762.2</v>
      </c>
      <c r="G293" s="9">
        <f t="shared" si="31"/>
        <v>1809.1933333333334</v>
      </c>
      <c r="H293" s="9">
        <f t="shared" si="31"/>
        <v>1809.1933333333334</v>
      </c>
      <c r="I293" s="9">
        <f t="shared" si="26"/>
        <v>44.347992438591042</v>
      </c>
      <c r="J293" s="10">
        <f t="shared" si="30"/>
        <v>2.4512577855282304E-2</v>
      </c>
      <c r="K293" s="8" t="s">
        <v>20</v>
      </c>
      <c r="L293" s="14" t="s">
        <v>23</v>
      </c>
      <c r="M293" s="9">
        <f t="shared" si="27"/>
        <v>1762.2</v>
      </c>
      <c r="N293" s="11">
        <v>0</v>
      </c>
      <c r="O293" s="9">
        <f t="shared" si="28"/>
        <v>1762.2</v>
      </c>
      <c r="P293" s="9">
        <f t="shared" si="29"/>
        <v>35244</v>
      </c>
      <c r="Q293" t="s">
        <v>343</v>
      </c>
      <c r="R293" s="7"/>
    </row>
    <row r="294" spans="1:18" s="6" customFormat="1" ht="37.5" hidden="1" customHeight="1">
      <c r="A294" s="8">
        <v>289</v>
      </c>
      <c r="B294" s="13" t="s">
        <v>60</v>
      </c>
      <c r="C294" s="12" t="s">
        <v>39</v>
      </c>
      <c r="D294" s="9">
        <v>1945.6</v>
      </c>
      <c r="E294" s="9">
        <v>1983.38</v>
      </c>
      <c r="F294" s="9">
        <v>1888.93</v>
      </c>
      <c r="G294" s="9">
        <f t="shared" si="31"/>
        <v>1939.3033333333333</v>
      </c>
      <c r="H294" s="9">
        <f t="shared" si="31"/>
        <v>1939.3033333333333</v>
      </c>
      <c r="I294" s="9">
        <f t="shared" si="26"/>
        <v>47.538790827421501</v>
      </c>
      <c r="J294" s="10">
        <f t="shared" si="30"/>
        <v>2.4513334252723833E-2</v>
      </c>
      <c r="K294" s="8" t="s">
        <v>20</v>
      </c>
      <c r="L294" s="14" t="s">
        <v>23</v>
      </c>
      <c r="M294" s="9">
        <f t="shared" si="27"/>
        <v>1888.93</v>
      </c>
      <c r="N294" s="11">
        <v>0</v>
      </c>
      <c r="O294" s="9">
        <f t="shared" si="28"/>
        <v>1888.93</v>
      </c>
      <c r="P294" s="9">
        <f t="shared" si="29"/>
        <v>37778.6</v>
      </c>
      <c r="Q294" t="s">
        <v>344</v>
      </c>
      <c r="R294" s="7"/>
    </row>
    <row r="295" spans="1:18" s="6" customFormat="1" ht="41.25" hidden="1" customHeight="1">
      <c r="A295" s="8">
        <v>290</v>
      </c>
      <c r="B295" s="13" t="s">
        <v>80</v>
      </c>
      <c r="C295" s="12" t="s">
        <v>79</v>
      </c>
      <c r="D295" s="9">
        <v>1479.44</v>
      </c>
      <c r="E295" s="9">
        <v>1508.17</v>
      </c>
      <c r="F295" s="9">
        <v>1436.35</v>
      </c>
      <c r="G295" s="9">
        <f t="shared" si="31"/>
        <v>1474.6533333333334</v>
      </c>
      <c r="H295" s="9">
        <f t="shared" si="31"/>
        <v>1474.6533333333334</v>
      </c>
      <c r="I295" s="9">
        <f t="shared" si="26"/>
        <v>36.148474841040525</v>
      </c>
      <c r="J295" s="10">
        <f t="shared" si="30"/>
        <v>2.4513201865098592E-2</v>
      </c>
      <c r="K295" s="8" t="s">
        <v>20</v>
      </c>
      <c r="L295" s="14" t="s">
        <v>23</v>
      </c>
      <c r="M295" s="9">
        <f t="shared" si="27"/>
        <v>1436.35</v>
      </c>
      <c r="N295" s="11">
        <v>0</v>
      </c>
      <c r="O295" s="9">
        <f t="shared" si="28"/>
        <v>1436.35</v>
      </c>
      <c r="P295" s="9">
        <f t="shared" si="29"/>
        <v>28727</v>
      </c>
      <c r="Q295" t="s">
        <v>345</v>
      </c>
      <c r="R295" s="7"/>
    </row>
    <row r="296" spans="1:18" ht="14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18"/>
      <c r="O296" s="18" t="s">
        <v>0</v>
      </c>
      <c r="P296" s="1">
        <f>SUBTOTAL(9,P6:P295)</f>
        <v>109540.57</v>
      </c>
    </row>
    <row r="297" spans="1:18">
      <c r="P297" s="2"/>
    </row>
    <row r="298" spans="1:18" ht="41.25" customHeight="1">
      <c r="A298" s="25" t="s">
        <v>9</v>
      </c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</row>
    <row r="302" spans="1:18">
      <c r="F302" s="4"/>
      <c r="G302" s="4"/>
      <c r="H302" s="5"/>
    </row>
    <row r="303" spans="1:18">
      <c r="F303" s="4"/>
      <c r="G303" s="4"/>
      <c r="H303" s="5"/>
    </row>
    <row r="304" spans="1:18">
      <c r="F304" s="4"/>
      <c r="G304" s="4"/>
      <c r="H304" s="5"/>
    </row>
    <row r="305" spans="6:8">
      <c r="F305" s="4"/>
      <c r="G305" s="4"/>
      <c r="H305" s="5"/>
    </row>
    <row r="306" spans="6:8">
      <c r="F306" s="4"/>
      <c r="G306" s="4"/>
      <c r="H306" s="5"/>
    </row>
    <row r="307" spans="6:8">
      <c r="F307" s="4"/>
      <c r="G307" s="4"/>
      <c r="H307" s="5"/>
    </row>
    <row r="308" spans="6:8">
      <c r="F308" s="5"/>
      <c r="G308" s="5"/>
      <c r="H308" s="5"/>
    </row>
    <row r="309" spans="6:8">
      <c r="F309" s="5"/>
      <c r="G309" s="5"/>
      <c r="H309" s="5"/>
    </row>
  </sheetData>
  <autoFilter ref="A3:Q295">
    <filterColumn colId="2">
      <filters>
        <filter val="32.50.13.190"/>
        <filter val="32.50.50.190-00000909"/>
      </filters>
    </filterColumn>
    <filterColumn colId="3" showButton="0"/>
    <filterColumn colId="4" showButton="0"/>
  </autoFilter>
  <mergeCells count="18">
    <mergeCell ref="A2:P2"/>
    <mergeCell ref="A3:A5"/>
    <mergeCell ref="B3:B5"/>
    <mergeCell ref="C3:C5"/>
    <mergeCell ref="D3:F3"/>
    <mergeCell ref="G3:G5"/>
    <mergeCell ref="H3:H5"/>
    <mergeCell ref="I3:I5"/>
    <mergeCell ref="J3:J5"/>
    <mergeCell ref="K3:K5"/>
    <mergeCell ref="A296:M296"/>
    <mergeCell ref="A298:P298"/>
    <mergeCell ref="L3:L5"/>
    <mergeCell ref="M3:M5"/>
    <mergeCell ref="N3:N5"/>
    <mergeCell ref="O3:O5"/>
    <mergeCell ref="P3:P5"/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Филатов Дмитрий Николаевич</cp:lastModifiedBy>
  <cp:lastPrinted>2022-05-17T10:50:31Z</cp:lastPrinted>
  <dcterms:created xsi:type="dcterms:W3CDTF">2014-01-15T18:15:09Z</dcterms:created>
  <dcterms:modified xsi:type="dcterms:W3CDTF">2026-08-17T13:09:25Z</dcterms:modified>
</cp:coreProperties>
</file>