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K15" i="1" s="1"/>
  <c r="H15" i="1"/>
  <c r="I15" i="1"/>
  <c r="J15" i="1" s="1"/>
  <c r="G16" i="1"/>
  <c r="K16" i="1" s="1"/>
  <c r="H16" i="1"/>
  <c r="J16" i="1" s="1"/>
  <c r="I16" i="1"/>
  <c r="G17" i="1"/>
  <c r="K17" i="1" s="1"/>
  <c r="H17" i="1"/>
  <c r="I17" i="1"/>
  <c r="J17" i="1" s="1"/>
  <c r="I14" i="1" l="1"/>
  <c r="H14" i="1"/>
  <c r="G14" i="1"/>
  <c r="K14" i="1" s="1"/>
  <c r="J14" i="1" l="1"/>
  <c r="I4" i="3" l="1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<sst xmlns="http://schemas.openxmlformats.org/spreadsheetml/2006/main" count="34" uniqueCount="31">
  <si>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</si>
  <si>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</si>
  <si>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</si>
  <si>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</si>
  <si>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</si>
  <si>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</si>
  <si>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</si>
  <si>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</si>
  <si>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</si>
  <si>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</si>
  <si>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</si>
  <si>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</si>
  <si>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</si>
  <si>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</si>
  <si>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</si>
  <si>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>Система обнаружения вторжений ПАК ViPNet IDS NS100 3.х сеть 2029</t>
  </si>
  <si>
    <t xml:space="preserve"> 
ОБОСНОВАНИЕ НАЧАЛЬНОЙ (максимальной) ЦЕНЫ КОНТРАКТА</t>
  </si>
  <si>
    <t>Ед. изм.</t>
  </si>
  <si>
    <t>Метод сопоставимых рыночных цен (анализа рынка) на основании ст. 22 Федерального закона № 44-ФЗ от 05.04.2013 на основании исследования рынка, проведенный по инициативе заказчика на основании коммерческих предложений потенциальных участников</t>
  </si>
  <si>
    <t xml:space="preserve">Поставка Сабо женского закрытого типа
</t>
  </si>
  <si>
    <t xml:space="preserve">Сабо женское
закрытого типа, размер 37
</t>
  </si>
  <si>
    <t xml:space="preserve">Сабо женское
закрытого типа, размер 39
</t>
  </si>
  <si>
    <t xml:space="preserve">Сабо женское
закрытого типа, размер 40
</t>
  </si>
  <si>
    <t xml:space="preserve">Сабо женское
закрытого типа, размер 41
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</si>
  <si>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5 895,00 руб. </t>
  </si>
  <si>
    <t>Согласно расчету начальная (максимальная) цена контракта составляет 5 895,00 руб. (Пять тысяч восемьсот девяносто пять рублей 00 копеек)</t>
  </si>
  <si>
    <r>
      <t xml:space="preserve">Дата подготовки обоснования НМЦК:  </t>
    </r>
    <r>
      <rPr>
        <b/>
        <sz val="12"/>
        <color theme="1"/>
        <rFont val="Times New Roman"/>
        <family val="1"/>
        <charset val="204"/>
      </rPr>
      <t>21.05.2026</t>
    </r>
  </si>
  <si>
    <t>Организация 1</t>
  </si>
  <si>
    <t>Организация 2</t>
  </si>
  <si>
    <t>Организация 3</t>
  </si>
  <si>
    <t>пар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</si>
</sst>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164" fontId="6" fillId="0" borderId="1" xfId="2" applyFont="1" applyFill="1" applyBorder="1" applyAlignment="1">
      <alignment vertical="center" wrapText="1"/>
    </xf>
    <xf numFmtId="164" fontId="6" fillId="0" borderId="2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10" zoomScale="115" zoomScaleNormal="115" workbookViewId="0">
      <selection activeCell="M13" sqref="M13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4" width="16.5703125" customWidth="1"/>
    <col min="5" max="5" width="16.28515625" customWidth="1"/>
    <col min="6" max="6" width="16.42578125" customWidth="1"/>
    <col min="7" max="7" width="11.5703125" customWidth="1"/>
    <col min="8" max="8" width="9.7109375" customWidth="1"/>
    <col min="9" max="9" width="9.42578125" customWidth="1"/>
    <col min="10" max="10" width="10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1" ht="25.35" customHeight="1" x14ac:dyDescent="0.25">
      <c r="H1" s="17"/>
      <c r="I1" s="17"/>
      <c r="J1" s="17"/>
      <c r="K1" s="17"/>
    </row>
    <row r="2" spans="1:11" ht="53.8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8.95" customHeight="1" x14ac:dyDescent="0.25">
      <c r="A4" s="26" t="s">
        <v>12</v>
      </c>
      <c r="B4" s="27"/>
      <c r="C4" s="27"/>
      <c r="D4" s="28" t="s">
        <v>19</v>
      </c>
      <c r="E4" s="29"/>
      <c r="F4" s="29"/>
      <c r="G4" s="29"/>
      <c r="H4" s="29"/>
      <c r="I4" s="29"/>
      <c r="J4" s="29"/>
      <c r="K4" s="30"/>
    </row>
    <row r="5" spans="1:11" ht="48.95" customHeight="1" x14ac:dyDescent="0.25">
      <c r="A5" s="26" t="s">
        <v>13</v>
      </c>
      <c r="B5" s="27"/>
      <c r="C5" s="27"/>
      <c r="D5" s="31" t="s">
        <v>11</v>
      </c>
      <c r="E5" s="31"/>
      <c r="F5" s="31"/>
      <c r="G5" s="31"/>
      <c r="H5" s="31"/>
      <c r="I5" s="31"/>
      <c r="J5" s="31"/>
      <c r="K5" s="31"/>
    </row>
    <row r="6" spans="1:11" ht="53.25" customHeight="1" x14ac:dyDescent="0.25">
      <c r="A6" s="26" t="s">
        <v>14</v>
      </c>
      <c r="B6" s="27"/>
      <c r="C6" s="27"/>
      <c r="D6" s="32" t="s">
        <v>18</v>
      </c>
      <c r="E6" s="31"/>
      <c r="F6" s="31"/>
      <c r="G6" s="31"/>
      <c r="H6" s="31"/>
      <c r="I6" s="31"/>
      <c r="J6" s="31"/>
      <c r="K6" s="31"/>
    </row>
    <row r="7" spans="1:11" ht="48.95" customHeight="1" x14ac:dyDescent="0.25">
      <c r="A7" s="27" t="s">
        <v>0</v>
      </c>
      <c r="B7" s="27"/>
      <c r="C7" s="27"/>
      <c r="D7" s="28" t="s">
        <v>25</v>
      </c>
      <c r="E7" s="29"/>
      <c r="F7" s="29"/>
      <c r="G7" s="29"/>
      <c r="H7" s="29"/>
      <c r="I7" s="29"/>
      <c r="J7" s="29"/>
      <c r="K7" s="30"/>
    </row>
    <row r="8" spans="1:11" ht="28.5" customHeight="1" x14ac:dyDescent="0.25">
      <c r="A8" s="20" t="s">
        <v>26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5.75" x14ac:dyDescent="0.25">
      <c r="A10" s="33" t="s">
        <v>1</v>
      </c>
      <c r="B10" s="33"/>
      <c r="C10" s="33"/>
      <c r="D10" s="33"/>
      <c r="E10" s="33"/>
      <c r="F10" s="6"/>
      <c r="G10" s="6"/>
      <c r="H10" s="6"/>
      <c r="I10" s="6"/>
      <c r="J10" s="6"/>
      <c r="K10" s="6"/>
    </row>
    <row r="11" spans="1:11" ht="14.4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75.75" customHeight="1" x14ac:dyDescent="0.25">
      <c r="A12" s="25" t="s">
        <v>7</v>
      </c>
      <c r="B12" s="25" t="s">
        <v>17</v>
      </c>
      <c r="C12" s="25" t="s">
        <v>2</v>
      </c>
      <c r="D12" s="25" t="s">
        <v>6</v>
      </c>
      <c r="E12" s="25"/>
      <c r="F12" s="25"/>
      <c r="G12" s="25" t="s">
        <v>3</v>
      </c>
      <c r="H12" s="25" t="s">
        <v>4</v>
      </c>
      <c r="I12" s="25" t="s">
        <v>9</v>
      </c>
      <c r="J12" s="25" t="s">
        <v>8</v>
      </c>
      <c r="K12" s="24" t="s">
        <v>5</v>
      </c>
    </row>
    <row r="13" spans="1:11" ht="38.25" customHeight="1" x14ac:dyDescent="0.25">
      <c r="A13" s="34"/>
      <c r="B13" s="25"/>
      <c r="C13" s="25"/>
      <c r="D13" s="35" t="s">
        <v>27</v>
      </c>
      <c r="E13" s="36" t="s">
        <v>28</v>
      </c>
      <c r="F13" s="36" t="s">
        <v>29</v>
      </c>
      <c r="G13" s="25"/>
      <c r="H13" s="25"/>
      <c r="I13" s="25"/>
      <c r="J13" s="25"/>
      <c r="K13" s="24"/>
    </row>
    <row r="14" spans="1:11" ht="48.75" customHeight="1" x14ac:dyDescent="0.25">
      <c r="A14" s="14" t="s">
        <v>20</v>
      </c>
      <c r="B14" s="13" t="s">
        <v>30</v>
      </c>
      <c r="C14" s="13">
        <v>5</v>
      </c>
      <c r="D14" s="12">
        <v>655</v>
      </c>
      <c r="E14" s="11">
        <v>749</v>
      </c>
      <c r="F14" s="11">
        <v>870</v>
      </c>
      <c r="G14" s="3">
        <f t="shared" ref="G14" si="0">SMALL(D14:F14,1)</f>
        <v>655</v>
      </c>
      <c r="H14" s="4">
        <f t="shared" ref="H14" si="1">ROUND(AVERAGE(D14:F14),2)</f>
        <v>758</v>
      </c>
      <c r="I14" s="4">
        <f t="shared" ref="I14" si="2">STDEV(D14:F14)</f>
        <v>107.78218776773832</v>
      </c>
      <c r="J14" s="5">
        <f t="shared" ref="J14" si="3">I14/H14*100</f>
        <v>14.219285985189753</v>
      </c>
      <c r="K14" s="9">
        <f t="shared" ref="K14" si="4">G14*C14</f>
        <v>3275</v>
      </c>
    </row>
    <row r="15" spans="1:11" ht="48.75" customHeight="1" x14ac:dyDescent="0.25">
      <c r="A15" s="16" t="s">
        <v>21</v>
      </c>
      <c r="B15" s="15" t="s">
        <v>30</v>
      </c>
      <c r="C15" s="15">
        <v>1</v>
      </c>
      <c r="D15" s="12">
        <v>655</v>
      </c>
      <c r="E15" s="11">
        <v>749</v>
      </c>
      <c r="F15" s="11">
        <v>870</v>
      </c>
      <c r="G15" s="3">
        <f t="shared" ref="G15:G17" si="5">SMALL(D15:F15,1)</f>
        <v>655</v>
      </c>
      <c r="H15" s="4">
        <f t="shared" ref="H15:H17" si="6">ROUND(AVERAGE(D15:F15),2)</f>
        <v>758</v>
      </c>
      <c r="I15" s="4">
        <f t="shared" ref="I15:I17" si="7">STDEV(D15:F15)</f>
        <v>107.78218776773832</v>
      </c>
      <c r="J15" s="5">
        <f t="shared" ref="J15:J17" si="8">I15/H15*100</f>
        <v>14.219285985189753</v>
      </c>
      <c r="K15" s="9">
        <f t="shared" ref="K15:K17" si="9">G15*C15</f>
        <v>655</v>
      </c>
    </row>
    <row r="16" spans="1:11" ht="48.75" customHeight="1" x14ac:dyDescent="0.25">
      <c r="A16" s="16" t="s">
        <v>22</v>
      </c>
      <c r="B16" s="15" t="s">
        <v>30</v>
      </c>
      <c r="C16" s="15">
        <v>2</v>
      </c>
      <c r="D16" s="12">
        <v>655</v>
      </c>
      <c r="E16" s="11">
        <v>749</v>
      </c>
      <c r="F16" s="11">
        <v>870</v>
      </c>
      <c r="G16" s="3">
        <f t="shared" si="5"/>
        <v>655</v>
      </c>
      <c r="H16" s="4">
        <f t="shared" si="6"/>
        <v>758</v>
      </c>
      <c r="I16" s="4">
        <f t="shared" si="7"/>
        <v>107.78218776773832</v>
      </c>
      <c r="J16" s="5">
        <f t="shared" si="8"/>
        <v>14.219285985189753</v>
      </c>
      <c r="K16" s="9">
        <f t="shared" si="9"/>
        <v>1310</v>
      </c>
    </row>
    <row r="17" spans="1:15" ht="48.75" customHeight="1" x14ac:dyDescent="0.25">
      <c r="A17" s="16" t="s">
        <v>23</v>
      </c>
      <c r="B17" s="15" t="s">
        <v>30</v>
      </c>
      <c r="C17" s="15">
        <v>1</v>
      </c>
      <c r="D17" s="12">
        <v>655</v>
      </c>
      <c r="E17" s="11">
        <v>749</v>
      </c>
      <c r="F17" s="11">
        <v>870</v>
      </c>
      <c r="G17" s="3">
        <f t="shared" si="5"/>
        <v>655</v>
      </c>
      <c r="H17" s="4">
        <f t="shared" si="6"/>
        <v>758</v>
      </c>
      <c r="I17" s="4">
        <f t="shared" si="7"/>
        <v>107.78218776773832</v>
      </c>
      <c r="J17" s="5">
        <f t="shared" si="8"/>
        <v>14.219285985189753</v>
      </c>
      <c r="K17" s="9">
        <f t="shared" si="9"/>
        <v>655</v>
      </c>
    </row>
    <row r="18" spans="1:15" ht="28.35" customHeight="1" x14ac:dyDescent="0.25">
      <c r="A18" s="18" t="s">
        <v>24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8"/>
      <c r="M18" s="8"/>
      <c r="N18" s="8"/>
      <c r="O18" s="8"/>
    </row>
    <row r="19" spans="1:15" ht="22.5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M19" s="8"/>
      <c r="N19" s="8"/>
      <c r="O19" s="8"/>
    </row>
    <row r="20" spans="1:15" ht="24.75" customHeight="1" x14ac:dyDescent="0.25">
      <c r="M20" s="8"/>
      <c r="N20" s="8"/>
      <c r="O20" s="8"/>
    </row>
    <row r="23" spans="1:15" x14ac:dyDescent="0.25">
      <c r="M23" s="8"/>
      <c r="N23" s="8"/>
      <c r="O23" s="8"/>
    </row>
  </sheetData>
  <mergeCells count="22">
    <mergeCell ref="J12:J13"/>
    <mergeCell ref="A10:E10"/>
    <mergeCell ref="C12:C13"/>
    <mergeCell ref="A12:A13"/>
    <mergeCell ref="B12:B13"/>
    <mergeCell ref="H12:H13"/>
    <mergeCell ref="H1:K1"/>
    <mergeCell ref="A18:K19"/>
    <mergeCell ref="A8:K8"/>
    <mergeCell ref="A2:K2"/>
    <mergeCell ref="K12:K13"/>
    <mergeCell ref="I12:I13"/>
    <mergeCell ref="A4:C4"/>
    <mergeCell ref="D4:K4"/>
    <mergeCell ref="A5:C5"/>
    <mergeCell ref="D5:K5"/>
    <mergeCell ref="A6:C6"/>
    <mergeCell ref="D6:K6"/>
    <mergeCell ref="A7:C7"/>
    <mergeCell ref="D12:F12"/>
    <mergeCell ref="G12:G13"/>
    <mergeCell ref="D7:K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7">
        <v>24300</v>
      </c>
      <c r="F23" s="7">
        <v>36000</v>
      </c>
      <c r="G23" s="7">
        <v>64800</v>
      </c>
    </row>
    <row r="24" spans="5:7" x14ac:dyDescent="0.25">
      <c r="E24" s="7">
        <v>24300</v>
      </c>
      <c r="F24" s="7">
        <v>36000</v>
      </c>
      <c r="G24" s="7">
        <v>64800</v>
      </c>
    </row>
    <row r="25" spans="5:7" x14ac:dyDescent="0.25">
      <c r="E25" s="7">
        <v>24300</v>
      </c>
      <c r="F25" s="7">
        <v>36000</v>
      </c>
      <c r="G25" s="7">
        <v>64800</v>
      </c>
    </row>
    <row r="26" spans="5:7" x14ac:dyDescent="0.25">
      <c r="E26" s="7">
        <v>24300</v>
      </c>
      <c r="F26" s="7">
        <v>36000</v>
      </c>
      <c r="G26" s="7">
        <v>64800</v>
      </c>
    </row>
    <row r="27" spans="5:7" x14ac:dyDescent="0.25">
      <c r="E27" s="7">
        <v>24300</v>
      </c>
      <c r="F27" s="7">
        <v>36000</v>
      </c>
      <c r="G27" s="7">
        <v>64800</v>
      </c>
    </row>
    <row r="28" spans="5:7" x14ac:dyDescent="0.25">
      <c r="E28" s="7">
        <v>24300</v>
      </c>
      <c r="F28" s="7">
        <v>36000</v>
      </c>
      <c r="G28" s="7">
        <v>64800</v>
      </c>
    </row>
    <row r="29" spans="5:7" ht="14.45" x14ac:dyDescent="0.3">
      <c r="E29" s="7">
        <v>24300</v>
      </c>
      <c r="F29" s="7">
        <v>36000</v>
      </c>
      <c r="G29" s="7">
        <v>64800</v>
      </c>
    </row>
    <row r="30" spans="5:7" ht="14.45" x14ac:dyDescent="0.3">
      <c r="E30" s="7">
        <v>24300</v>
      </c>
      <c r="F30" s="7">
        <v>36000</v>
      </c>
      <c r="G30" s="7">
        <v>64800</v>
      </c>
    </row>
    <row r="31" spans="5:7" ht="14.45" x14ac:dyDescent="0.3">
      <c r="E31" s="7">
        <v>158220</v>
      </c>
      <c r="F31">
        <v>51300</v>
      </c>
      <c r="G31" s="7">
        <v>108000</v>
      </c>
    </row>
    <row r="32" spans="5:7" ht="14.45" x14ac:dyDescent="0.3">
      <c r="F32" s="7">
        <v>36000</v>
      </c>
      <c r="G32" s="7">
        <v>64800</v>
      </c>
    </row>
    <row r="33" spans="5:7" ht="14.45" x14ac:dyDescent="0.3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>
    <row r="3" spans="1:15" ht="15.75" thickBot="1" x14ac:dyDescent="0.3"/>
    <row r="4" spans="1:15" ht="115.5" thickBot="1" x14ac:dyDescent="0.3">
      <c r="A4" s="2" t="s">
        <v>15</v>
      </c>
      <c r="B4" s="2" t="s">
        <v>10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2026-05-25T08:05:55Z</dcterms:modified>
</cp:coreProperties>
</file>