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45" windowHeight="10740"/>
  </bookViews>
  <sheets>
    <sheet name="Лист1" sheetId="1" r:id="rId1"/>
  </sheets>
  <definedNames>
    <definedName name="_xlnm._FilterDatabase" localSheetId="0" hidden="1">Лист1!$A$4:$K$15</definedName>
    <definedName name="_xlnm.Print_Area" localSheetId="0">Лист1!$A$1:$K$18</definedName>
  </definedNames>
  <calcPr calcId="144525"/>
</workbook>
</file>

<file path=xl/calcChain.xml><?xml version="1.0" encoding="utf-8"?>
<calcChain xmlns="http://schemas.openxmlformats.org/spreadsheetml/2006/main">
  <c r="J11" i="1" l="1"/>
  <c r="K11" i="1" s="1"/>
  <c r="I11" i="1"/>
  <c r="J10" i="1"/>
  <c r="K10" i="1" s="1"/>
  <c r="I10" i="1"/>
  <c r="J12" i="1" l="1"/>
  <c r="K12" i="1" s="1"/>
  <c r="J9" i="1"/>
  <c r="K9" i="1" s="1"/>
  <c r="J8" i="1"/>
  <c r="K8" i="1" s="1"/>
  <c r="J7" i="1"/>
  <c r="K7" i="1" s="1"/>
  <c r="J6" i="1"/>
  <c r="K6" i="1" s="1"/>
  <c r="J5" i="1"/>
  <c r="K5" i="1" s="1"/>
  <c r="I9" i="1" l="1"/>
  <c r="I8" i="1"/>
  <c r="I7" i="1"/>
  <c r="I6" i="1"/>
  <c r="I5" i="1"/>
  <c r="A6" i="1" l="1"/>
  <c r="A7" i="1" s="1"/>
  <c r="A8" i="1" s="1"/>
  <c r="A9" i="1" s="1"/>
  <c r="I12" i="1" l="1"/>
  <c r="K13" i="1" l="1"/>
</calcChain>
</file>

<file path=xl/sharedStrings.xml><?xml version="1.0" encoding="utf-8"?>
<sst xmlns="http://schemas.openxmlformats.org/spreadsheetml/2006/main" count="41" uniqueCount="27">
  <si>
    <t>Ед. изм.</t>
  </si>
  <si>
    <t>Средняя цена за единицу</t>
  </si>
  <si>
    <t>Сумма</t>
  </si>
  <si>
    <t>Общее кол-во</t>
  </si>
  <si>
    <t>ОБОСНОВАНИЕ НАЧАЛЬНОЙ (МАКСИМАЛЬНОЙ) ЦЕНЫ КОНТРАКТА</t>
  </si>
  <si>
    <t xml:space="preserve">, где </t>
  </si>
  <si>
    <t>НМЦК рын - 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услуги.</t>
  </si>
  <si>
    <t>Наименование товара</t>
  </si>
  <si>
    <t>№
п/п</t>
  </si>
  <si>
    <r>
      <t xml:space="preserve">Используемый метод определения начальной (максимальной) цены контракта - </t>
    </r>
    <r>
      <rPr>
        <b/>
        <sz val="11"/>
        <color rgb="FF7030A0"/>
        <rFont val="Cambria"/>
        <family val="1"/>
        <charset val="204"/>
      </rPr>
      <t>сопоставление рыночных цен (анализ  рынка).</t>
    </r>
    <r>
      <rPr>
        <sz val="11"/>
        <color rgb="FF7030A0"/>
        <rFont val="Cambria"/>
        <family val="1"/>
        <charset val="204"/>
      </rPr>
      <t xml:space="preserve">  </t>
    </r>
    <r>
      <rPr>
        <sz val="11"/>
        <rFont val="Cambria"/>
        <family val="1"/>
        <charset val="204"/>
      </rPr>
      <t>Расчет НМЦК сделан на основании следующих коммерческих предложений:</t>
    </r>
  </si>
  <si>
    <t xml:space="preserve">Формула для расчета НМЦК:
</t>
  </si>
  <si>
    <t>упак</t>
  </si>
  <si>
    <r>
      <t>ОКПД2</t>
    </r>
    <r>
      <rPr>
        <sz val="11"/>
        <color theme="1"/>
        <rFont val="Cambria"/>
        <family val="1"/>
        <charset val="204"/>
      </rPr>
      <t>/КТРУ</t>
    </r>
  </si>
  <si>
    <r>
      <rPr>
        <b/>
        <sz val="11"/>
        <color rgb="FF0000FF"/>
        <rFont val="Cambria"/>
        <family val="1"/>
        <charset val="204"/>
      </rPr>
      <t>МИНИМАЛЬНАЯ</t>
    </r>
    <r>
      <rPr>
        <sz val="11"/>
        <color rgb="FF0000FF"/>
        <rFont val="Cambria"/>
        <family val="1"/>
        <charset val="204"/>
      </rPr>
      <t xml:space="preserve"> </t>
    </r>
    <r>
      <rPr>
        <sz val="11"/>
        <rFont val="Cambria"/>
        <family val="1"/>
        <charset val="204"/>
      </rPr>
      <t>цена за единицу</t>
    </r>
  </si>
  <si>
    <r>
      <t xml:space="preserve">
</t>
    </r>
    <r>
      <rPr>
        <i/>
        <sz val="12"/>
        <color rgb="FFFF0000"/>
        <rFont val="Cambria"/>
        <family val="1"/>
        <charset val="204"/>
      </rPr>
      <t xml:space="preserve">НЕ ПРИМЕНЯЮТСЯ </t>
    </r>
    <r>
      <rPr>
        <i/>
        <sz val="12"/>
        <color rgb="FF0000FF"/>
        <rFont val="Cambria"/>
        <family val="1"/>
        <charset val="204"/>
      </rPr>
      <t xml:space="preserve">- Ограничения  закупок иностранных товаров, работ (услуг), установленные в ПП РФ  от 23.12.2024г. № 1875. О т.к.  наименование товара НЕ совпадает с перечнем кода ОКПД2 и наименования ТРУ, а также кода вида мед. изделия по НКМИ (при наличии в позиции перечня). 
</t>
    </r>
  </si>
  <si>
    <t>20.59.52.199</t>
  </si>
  <si>
    <t>Фосфорамидит DMT-dT-CE, DMT-dT Phosphoramidite, CAS Номер: 98796-51-1, 1 флакон (10г); Sigma.</t>
  </si>
  <si>
    <t>Фосфорамидит DMT-dА-CE, Phosphoramidite, CAS Номер: 98796-53-3, 1 флакон (10г); Sigma</t>
  </si>
  <si>
    <t xml:space="preserve">Пиридин, № CAS 110-86-1, чистота &gt;99,9%, влажность &lt;500 ppm H2O,
артикул 270407-100ML Sigma
</t>
  </si>
  <si>
    <t xml:space="preserve">[(N,N-диметил-аминометилиден) амино]-3Н-1,2,4-дитиазолин-3-тион(DDTT)    </t>
  </si>
  <si>
    <t xml:space="preserve">DMT-locT фосфорамидит, № CAS 206055-75-6, чистота &gt;98,5%,
влажность &lt;100 ppm H2O, Sigma-Aldrich, TL11480-1G
</t>
  </si>
  <si>
    <t xml:space="preserve">DMT-locA(bz) фосфорамидит, № CAS 206055-79-0, чистота &gt;98,0%,
влажность &lt;300 ppm H2O, Sigma-Aldrich
</t>
  </si>
  <si>
    <t xml:space="preserve">DMT-locMeC(bz) фосфорамидит, № CAS 206055-82-5, чистота &gt;98,5%,
влажность &lt;100 ppm H2O, Sigma-Aldrich, CL11430-1G
</t>
  </si>
  <si>
    <t xml:space="preserve">Колонки для синтеза ДНК емкостью 200 нмоль - 200 nmol synthesis
column, 1000 шт./упаковка. АртикулABI3900, производитель Biolytic
</t>
  </si>
  <si>
    <t>Предложение Поставщика 1 КП № 13-1-КП-08.2026 от 11.08.2026</t>
  </si>
  <si>
    <t>Предложение Поставщика 2 КП № S-KPC-3.08.2026 от 12.08.2026</t>
  </si>
  <si>
    <t>Предложение Поставщика 3 КП № Р-01-08.2026  от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</si>
</sst>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2"/>
      <color rgb="FF000000"/>
      <name val="Cambria"/>
      <family val="1"/>
      <charset val="204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2"/>
      <color rgb="FF000000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sz val="11"/>
      <color rgb="FF7030A0"/>
      <name val="Cambria"/>
      <family val="1"/>
      <charset val="204"/>
    </font>
    <font>
      <b/>
      <sz val="11"/>
      <color rgb="FF7030A0"/>
      <name val="Cambria"/>
      <family val="1"/>
      <charset val="204"/>
    </font>
    <font>
      <sz val="10.5"/>
      <color rgb="FF334059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Cambria"/>
      <family val="1"/>
      <charset val="204"/>
    </font>
    <font>
      <i/>
      <sz val="12"/>
      <color rgb="FF0000FF"/>
      <name val="Cambria"/>
      <family val="1"/>
      <charset val="204"/>
    </font>
    <font>
      <i/>
      <sz val="12"/>
      <color rgb="FFFF0000"/>
      <name val="Cambria"/>
      <family val="1"/>
      <charset val="204"/>
    </font>
    <font>
      <sz val="11"/>
      <color rgb="FF0000FF"/>
      <name val="Cambria"/>
      <family val="1"/>
      <charset val="204"/>
    </font>
    <font>
      <b/>
      <sz val="11"/>
      <color rgb="FF0000FF"/>
      <name val="Cambria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1" fontId="5" fillId="2" borderId="5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333375</xdr:rowOff>
    </xdr:from>
    <xdr:to>
      <xdr:col>1</xdr:col>
      <xdr:colOff>1543050</xdr:colOff>
      <xdr:row>14</xdr:row>
      <xdr:rowOff>914400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67275"/>
          <a:ext cx="1495425" cy="58102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view="pageBreakPreview" topLeftCell="A13" zoomScale="85" zoomScaleNormal="85" zoomScaleSheetLayoutView="85" workbookViewId="0">
      <selection activeCell="H12" sqref="H12"/>
    </sheetView>
  </sheetViews>
  <sheetFormatPr defaultRowHeight="14.25" x14ac:dyDescent="0.2"/>
  <cols>
    <col min="1" max="1" width="5" style="1" customWidth="1"/>
    <col min="2" max="2" width="33.28515625" style="1" customWidth="1"/>
    <col min="3" max="3" width="16" style="16" customWidth="1"/>
    <col min="4" max="4" width="9.140625" style="1" customWidth="1"/>
    <col min="5" max="5" width="10.28515625" style="7" customWidth="1"/>
    <col min="6" max="8" width="15.140625" style="1" customWidth="1"/>
    <col min="9" max="9" width="14.140625" style="1" customWidth="1"/>
    <col min="10" max="10" width="17.140625" style="1" customWidth="1"/>
    <col min="11" max="11" width="15.7109375" style="1" customWidth="1"/>
    <col min="12" max="16384" width="9.140625" style="1"/>
  </cols>
  <sheetData>
    <row r="1" spans="1:14" ht="15.7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4" ht="15.75" x14ac:dyDescent="0.2">
      <c r="A2" s="36" t="s">
        <v>4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4" ht="42" customHeight="1" x14ac:dyDescent="0.2">
      <c r="A3" s="37" t="s">
        <v>9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4" s="3" customFormat="1" ht="73.5" customHeight="1" x14ac:dyDescent="0.25">
      <c r="A4" s="2" t="s">
        <v>8</v>
      </c>
      <c r="B4" s="14" t="s">
        <v>7</v>
      </c>
      <c r="C4" s="14" t="s">
        <v>12</v>
      </c>
      <c r="D4" s="9" t="s">
        <v>0</v>
      </c>
      <c r="E4" s="30" t="s">
        <v>3</v>
      </c>
      <c r="F4" s="9" t="s">
        <v>24</v>
      </c>
      <c r="G4" s="19" t="s">
        <v>25</v>
      </c>
      <c r="H4" s="17" t="s">
        <v>26</v>
      </c>
      <c r="I4" s="2" t="s">
        <v>1</v>
      </c>
      <c r="J4" s="33" t="s">
        <v>13</v>
      </c>
      <c r="K4" s="2" t="s">
        <v>2</v>
      </c>
    </row>
    <row r="5" spans="1:14" ht="45.75" customHeight="1" x14ac:dyDescent="0.2">
      <c r="A5" s="28">
        <v>1</v>
      </c>
      <c r="B5" s="42" t="s">
        <v>16</v>
      </c>
      <c r="C5" s="40" t="s">
        <v>15</v>
      </c>
      <c r="D5" s="26" t="s">
        <v>11</v>
      </c>
      <c r="E5" s="31">
        <v>1</v>
      </c>
      <c r="F5" s="24">
        <v>19850</v>
      </c>
      <c r="G5" s="24">
        <v>20842</v>
      </c>
      <c r="H5" s="23">
        <v>21835</v>
      </c>
      <c r="I5" s="32">
        <f t="shared" ref="I5:I9" si="0">ROUND(AVERAGE(F5:H5),1)</f>
        <v>20842.3</v>
      </c>
      <c r="J5" s="34">
        <f t="shared" ref="J5:J12" si="1">F5</f>
        <v>19850</v>
      </c>
      <c r="K5" s="4">
        <f t="shared" ref="K5:K12" si="2">J5*E5</f>
        <v>19850</v>
      </c>
    </row>
    <row r="6" spans="1:14" ht="48.75" customHeight="1" x14ac:dyDescent="0.2">
      <c r="A6" s="28">
        <f t="shared" ref="A6:A9" si="3">A5+1</f>
        <v>2</v>
      </c>
      <c r="B6" s="42" t="s">
        <v>17</v>
      </c>
      <c r="C6" s="40" t="s">
        <v>15</v>
      </c>
      <c r="D6" s="26" t="s">
        <v>11</v>
      </c>
      <c r="E6" s="31">
        <v>1</v>
      </c>
      <c r="F6" s="24">
        <v>19850</v>
      </c>
      <c r="G6" s="24">
        <v>20842</v>
      </c>
      <c r="H6" s="23">
        <v>21835</v>
      </c>
      <c r="I6" s="32">
        <f t="shared" si="0"/>
        <v>20842.3</v>
      </c>
      <c r="J6" s="34">
        <f t="shared" si="1"/>
        <v>19850</v>
      </c>
      <c r="K6" s="4">
        <f t="shared" si="2"/>
        <v>19850</v>
      </c>
    </row>
    <row r="7" spans="1:14" ht="48.75" customHeight="1" x14ac:dyDescent="0.2">
      <c r="A7" s="28">
        <f t="shared" si="3"/>
        <v>3</v>
      </c>
      <c r="B7" s="42" t="s">
        <v>18</v>
      </c>
      <c r="C7" s="40" t="s">
        <v>15</v>
      </c>
      <c r="D7" s="26" t="s">
        <v>11</v>
      </c>
      <c r="E7" s="31">
        <v>2</v>
      </c>
      <c r="F7" s="24">
        <v>12357</v>
      </c>
      <c r="G7" s="24">
        <v>12974.85</v>
      </c>
      <c r="H7" s="23">
        <v>13952.7</v>
      </c>
      <c r="I7" s="32">
        <f t="shared" si="0"/>
        <v>13094.9</v>
      </c>
      <c r="J7" s="34">
        <f t="shared" si="1"/>
        <v>12357</v>
      </c>
      <c r="K7" s="4">
        <f t="shared" si="2"/>
        <v>24714</v>
      </c>
    </row>
    <row r="8" spans="1:14" ht="47.25" customHeight="1" x14ac:dyDescent="0.2">
      <c r="A8" s="28">
        <f t="shared" si="3"/>
        <v>4</v>
      </c>
      <c r="B8" s="41" t="s">
        <v>19</v>
      </c>
      <c r="C8" s="40" t="s">
        <v>15</v>
      </c>
      <c r="D8" s="26" t="s">
        <v>11</v>
      </c>
      <c r="E8" s="31">
        <v>1</v>
      </c>
      <c r="F8" s="24">
        <v>31870</v>
      </c>
      <c r="G8" s="24">
        <v>32463.5</v>
      </c>
      <c r="H8" s="23">
        <v>35057</v>
      </c>
      <c r="I8" s="32">
        <f t="shared" si="0"/>
        <v>33130.199999999997</v>
      </c>
      <c r="J8" s="34">
        <f t="shared" si="1"/>
        <v>31870</v>
      </c>
      <c r="K8" s="4">
        <f t="shared" si="2"/>
        <v>31870</v>
      </c>
    </row>
    <row r="9" spans="1:14" ht="61.5" customHeight="1" x14ac:dyDescent="0.2">
      <c r="A9" s="28">
        <f t="shared" si="3"/>
        <v>5</v>
      </c>
      <c r="B9" s="42" t="s">
        <v>20</v>
      </c>
      <c r="C9" s="40" t="s">
        <v>15</v>
      </c>
      <c r="D9" s="26" t="s">
        <v>11</v>
      </c>
      <c r="E9" s="31">
        <v>1</v>
      </c>
      <c r="F9" s="24">
        <v>25780</v>
      </c>
      <c r="G9" s="24">
        <v>27068</v>
      </c>
      <c r="H9" s="23">
        <v>28358</v>
      </c>
      <c r="I9" s="32">
        <f t="shared" si="0"/>
        <v>27068.7</v>
      </c>
      <c r="J9" s="34">
        <f t="shared" si="1"/>
        <v>25780</v>
      </c>
      <c r="K9" s="4">
        <f t="shared" si="2"/>
        <v>25780</v>
      </c>
    </row>
    <row r="10" spans="1:14" ht="63" customHeight="1" x14ac:dyDescent="0.2">
      <c r="A10" s="28">
        <v>6</v>
      </c>
      <c r="B10" s="42" t="s">
        <v>21</v>
      </c>
      <c r="C10" s="40" t="s">
        <v>15</v>
      </c>
      <c r="D10" s="26" t="s">
        <v>11</v>
      </c>
      <c r="E10" s="31">
        <v>1</v>
      </c>
      <c r="F10" s="24">
        <v>25780</v>
      </c>
      <c r="G10" s="24">
        <v>27069</v>
      </c>
      <c r="H10" s="23">
        <v>28358</v>
      </c>
      <c r="I10" s="32">
        <f t="shared" ref="I10" si="4">ROUND(AVERAGE(F10:H10),1)</f>
        <v>27069</v>
      </c>
      <c r="J10" s="34">
        <f t="shared" ref="J10" si="5">F10</f>
        <v>25780</v>
      </c>
      <c r="K10" s="4">
        <f t="shared" ref="K10" si="6">J10*E10</f>
        <v>25780</v>
      </c>
    </row>
    <row r="11" spans="1:14" ht="65.25" customHeight="1" x14ac:dyDescent="0.2">
      <c r="A11" s="28">
        <v>7</v>
      </c>
      <c r="B11" s="42" t="s">
        <v>22</v>
      </c>
      <c r="C11" s="40" t="s">
        <v>15</v>
      </c>
      <c r="D11" s="26" t="s">
        <v>11</v>
      </c>
      <c r="E11" s="31">
        <v>1</v>
      </c>
      <c r="F11" s="24">
        <v>25780</v>
      </c>
      <c r="G11" s="24">
        <v>27069</v>
      </c>
      <c r="H11" s="23">
        <v>28358</v>
      </c>
      <c r="I11" s="32">
        <f t="shared" ref="I11" si="7">ROUND(AVERAGE(F11:H11),1)</f>
        <v>27069</v>
      </c>
      <c r="J11" s="34">
        <f t="shared" ref="J11" si="8">F11</f>
        <v>25780</v>
      </c>
      <c r="K11" s="4">
        <f t="shared" ref="K11" si="9">J11*E11</f>
        <v>25780</v>
      </c>
    </row>
    <row r="12" spans="1:14" ht="75" customHeight="1" x14ac:dyDescent="0.2">
      <c r="A12" s="28">
        <v>8</v>
      </c>
      <c r="B12" s="42" t="s">
        <v>23</v>
      </c>
      <c r="C12" s="40" t="s">
        <v>15</v>
      </c>
      <c r="D12" s="26" t="s">
        <v>11</v>
      </c>
      <c r="E12" s="31">
        <v>2</v>
      </c>
      <c r="F12" s="24">
        <v>21795</v>
      </c>
      <c r="G12" s="24">
        <v>22884.75</v>
      </c>
      <c r="H12" s="23">
        <v>23974</v>
      </c>
      <c r="I12" s="32">
        <f t="shared" ref="I12" si="10">ROUND(AVERAGE(F12:H12),1)</f>
        <v>22884.6</v>
      </c>
      <c r="J12" s="34">
        <f t="shared" si="1"/>
        <v>21795</v>
      </c>
      <c r="K12" s="4">
        <f t="shared" si="2"/>
        <v>43590</v>
      </c>
    </row>
    <row r="13" spans="1:14" ht="36.75" customHeight="1" x14ac:dyDescent="0.2">
      <c r="A13" s="5"/>
      <c r="B13" s="10"/>
      <c r="C13" s="20"/>
      <c r="D13" s="21"/>
      <c r="E13" s="22"/>
      <c r="F13" s="21"/>
      <c r="G13" s="21"/>
      <c r="H13" s="6"/>
      <c r="I13" s="6"/>
      <c r="J13" s="6"/>
      <c r="K13" s="11">
        <f>SUM(K5:K12)</f>
        <v>217214</v>
      </c>
    </row>
    <row r="14" spans="1:14" ht="55.5" customHeight="1" x14ac:dyDescent="0.2">
      <c r="A14" s="25"/>
      <c r="B14" s="39" t="s">
        <v>14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4" ht="90" customHeight="1" x14ac:dyDescent="0.25">
      <c r="A15" s="12"/>
      <c r="B15" s="13" t="s">
        <v>10</v>
      </c>
      <c r="C15" s="13"/>
      <c r="D15" s="15" t="s">
        <v>5</v>
      </c>
      <c r="E15" s="38" t="s">
        <v>6</v>
      </c>
      <c r="F15" s="38"/>
      <c r="G15" s="38"/>
      <c r="H15" s="38"/>
      <c r="N15" s="18"/>
    </row>
    <row r="16" spans="1:14" x14ac:dyDescent="0.2">
      <c r="C16" s="29"/>
      <c r="K16" s="27"/>
    </row>
    <row r="17" spans="3:11" x14ac:dyDescent="0.2">
      <c r="C17" s="29"/>
      <c r="K17" s="8"/>
    </row>
  </sheetData>
  <autoFilter ref="A4:K15"/>
  <mergeCells count="5">
    <mergeCell ref="A1:K1"/>
    <mergeCell ref="A2:K2"/>
    <mergeCell ref="A3:K3"/>
    <mergeCell ref="E15:H15"/>
    <mergeCell ref="B14:K14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Ася Михайловна Михайлова</dc:creator>
  <cp:lastModifiedBy>Ольга</cp:lastModifiedBy>
  <cp:lastPrinted>2026-08-26T13:11:48Z</cp:lastPrinted>
  <dcterms:created xsi:type="dcterms:W3CDTF">2019-03-18T13:05:18Z</dcterms:created>
  <dcterms:modified xsi:type="dcterms:W3CDTF">2026-08-26T13:11:51Z</dcterms:modified>
</cp:coreProperties>
</file>