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Закупки\закупка ГСМ АИ-95\"/>
    </mc:Choice>
  </mc:AlternateContent>
  <bookViews>
    <workbookView xWindow="0" yWindow="0" windowWidth="26295" windowHeight="1165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Лист1!$A$1:$P$28</definedName>
  </definedNames>
  <calcPr calcId="162913"/>
</workbook>
</file>

<file path=xl/calcChain.xml><?xml version="1.0" encoding="utf-8"?>
<calcChain xmlns="http://schemas.openxmlformats.org/spreadsheetml/2006/main">
  <c r="H11" i="1" l="1"/>
  <c r="I11" i="1" s="1"/>
  <c r="J11" i="1" s="1"/>
  <c r="K11" i="1"/>
  <c r="L11" i="1" s="1"/>
  <c r="M11" i="1" s="1"/>
  <c r="N11" i="1" s="1"/>
  <c r="K12" i="1"/>
  <c r="L12" i="1" s="1"/>
  <c r="M12" i="1" s="1"/>
  <c r="N12" i="1" s="1"/>
  <c r="H10" i="1" l="1"/>
  <c r="K10" i="1"/>
  <c r="L10" i="1" s="1"/>
  <c r="M10" i="1" s="1"/>
  <c r="N10" i="1" s="1"/>
  <c r="N13" i="1" s="1"/>
  <c r="I10" i="1" l="1"/>
  <c r="J10" i="1" s="1"/>
</calcChain>
</file>

<file path=xl/sharedStrings.xml><?xml version="1.0" encoding="utf-8"?>
<sst xmlns="http://schemas.openxmlformats.org/spreadsheetml/2006/main" count="28" uniqueCount="28">
  <si>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</si>
  <si>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</si>
  <si>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</si>
  <si>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</si>
  <si>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</si>
  <si>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</si>
  <si>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</si>
  <si>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</si>
  <si>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</si>
  <si>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</si>
  <si>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</si>
  <si>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</si>
  <si>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</si>
  <si>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</si>
  <si>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</si>
  <si>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Характеристики объекта закупки</t>
  </si>
  <si>
    <t>Используемый метод определения НМЦК 
с обоснованием:</t>
  </si>
  <si>
    <t>Расчет НМЦК:</t>
  </si>
  <si>
    <t xml:space="preserve">Метод сопоставимых рыночных цен </t>
  </si>
  <si>
    <t>В соответствии с техническим заданием</t>
  </si>
  <si>
    <t xml:space="preserve">В результате проведенного расчета НМЦК контракта составила, руб.: </t>
  </si>
  <si>
    <t>В соответствии со ст.ст.1, 34 Бюджетного кодекса РФ, в целях эффективности и экономии использования денежных средств Государственным заказчиком в качестве Поставщика выбран Поставщик № 1, предложивший наименьшую цену контракта.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</si>
  <si>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</si>
  <si>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морковь свежая</t>
  </si>
  <si>
    <t>поставка ГСМ АИ-95</t>
  </si>
  <si>
    <t>бензин АИ-95</t>
  </si>
  <si>
    <t>л</t>
  </si>
  <si>
    <t>НМЦК = 200*74,53= 14906,00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</si>
</sst>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6" fillId="0" borderId="1" xfId="0" applyFont="1" applyBorder="1" applyAlignment="1">
      <alignment horizontal="left" vertical="top" wrapText="1"/>
    </xf>
    <xf numFmtId="0" fontId="0" fillId="0" borderId="0" xfId="0" applyProtection="1"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justify"/>
      <protection locked="0"/>
    </xf>
    <xf numFmtId="0" fontId="9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8" fillId="0" borderId="0" xfId="0" applyFont="1" applyProtection="1">
      <protection locked="0"/>
    </xf>
    <xf numFmtId="4" fontId="6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/>
    <xf numFmtId="0" fontId="1" fillId="0" borderId="4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" fillId="0" borderId="2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0" borderId="0" xfId="0" applyFont="1" applyAlignment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3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 applyProtection="1">
      <alignment horizontal="justify"/>
      <protection locked="0"/>
    </xf>
    <xf numFmtId="0" fontId="17" fillId="0" borderId="0" xfId="0" applyFont="1" applyProtection="1">
      <protection locked="0"/>
    </xf>
    <xf numFmtId="2" fontId="17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2" fontId="3" fillId="0" borderId="2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6" fillId="2" borderId="1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14" fillId="0" borderId="2" xfId="0" applyFont="1" applyBorder="1"/>
    <xf numFmtId="0" fontId="1" fillId="0" borderId="1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8</xdr:row>
      <xdr:rowOff>952500</xdr:rowOff>
    </xdr:from>
    <xdr:to>
      <xdr:col>8</xdr:col>
      <xdr:colOff>0</xdr:colOff>
      <xdr:row>8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8</xdr:row>
      <xdr:rowOff>1238250</xdr:rowOff>
    </xdr:from>
    <xdr:to>
      <xdr:col>8</xdr:col>
      <xdr:colOff>457200</xdr:colOff>
      <xdr:row>8</xdr:row>
      <xdr:rowOff>1466850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8</xdr:row>
      <xdr:rowOff>952500</xdr:rowOff>
    </xdr:from>
    <xdr:to>
      <xdr:col>8</xdr:col>
      <xdr:colOff>0</xdr:colOff>
      <xdr:row>8</xdr:row>
      <xdr:rowOff>1304925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8</xdr:row>
      <xdr:rowOff>1238250</xdr:rowOff>
    </xdr:from>
    <xdr:to>
      <xdr:col>8</xdr:col>
      <xdr:colOff>457200</xdr:colOff>
      <xdr:row>8</xdr:row>
      <xdr:rowOff>1466850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8</xdr:row>
      <xdr:rowOff>952500</xdr:rowOff>
    </xdr:from>
    <xdr:to>
      <xdr:col>10</xdr:col>
      <xdr:colOff>0</xdr:colOff>
      <xdr:row>8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8</xdr:row>
      <xdr:rowOff>923925</xdr:rowOff>
    </xdr:from>
    <xdr:to>
      <xdr:col>8</xdr:col>
      <xdr:colOff>1019175</xdr:colOff>
      <xdr:row>8</xdr:row>
      <xdr:rowOff>1362075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8</xdr:row>
      <xdr:rowOff>1860176</xdr:rowOff>
    </xdr:from>
    <xdr:to>
      <xdr:col>11</xdr:col>
      <xdr:colOff>0</xdr:colOff>
      <xdr:row>8</xdr:row>
      <xdr:rowOff>2185147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05197" y="2812676"/>
          <a:ext cx="1460127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8</xdr:row>
      <xdr:rowOff>1238250</xdr:rowOff>
    </xdr:from>
    <xdr:to>
      <xdr:col>10</xdr:col>
      <xdr:colOff>457200</xdr:colOff>
      <xdr:row>8</xdr:row>
      <xdr:rowOff>1466850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7"/>
  <sheetViews>
    <sheetView tabSelected="1" view="pageBreakPreview" zoomScale="85" zoomScaleNormal="85" zoomScaleSheetLayoutView="85" workbookViewId="0">
      <selection activeCell="G20" sqref="G20"/>
    </sheetView>
  </sheetViews>
  <sheetFormatPr defaultRowHeight="15" x14ac:dyDescent="0.25"/>
  <cols>
    <col min="2" max="2" width="30.140625" bestFit="1" customWidth="1"/>
    <col min="3" max="3" width="8.42578125" customWidth="1"/>
    <col min="5" max="5" width="11.85546875" customWidth="1"/>
    <col min="6" max="6" width="11.42578125" customWidth="1"/>
    <col min="7" max="7" width="14" customWidth="1"/>
    <col min="8" max="8" width="12" customWidth="1"/>
    <col min="9" max="9" width="13.42578125" customWidth="1"/>
    <col min="10" max="10" width="11.7109375" customWidth="1"/>
    <col min="11" max="11" width="22.140625" customWidth="1"/>
    <col min="12" max="12" width="13" customWidth="1"/>
    <col min="13" max="13" width="9.7109375" bestFit="1" customWidth="1"/>
    <col min="14" max="14" width="12.5703125" customWidth="1"/>
  </cols>
  <sheetData>
    <row r="1" spans="1:16" s="2" customFormat="1" x14ac:dyDescent="0.25">
      <c r="M1" s="35"/>
      <c r="N1" s="35"/>
    </row>
    <row r="2" spans="1:16" s="2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6" s="2" customFormat="1" x14ac:dyDescent="0.25">
      <c r="A3" s="37" t="s">
        <v>24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6" s="2" customFormat="1" x14ac:dyDescent="0.25"/>
    <row r="5" spans="1:16" s="2" customFormat="1" ht="18" customHeight="1" x14ac:dyDescent="0.25">
      <c r="A5" s="48" t="s">
        <v>15</v>
      </c>
      <c r="B5" s="49"/>
      <c r="C5" s="45" t="s">
        <v>19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  <c r="O5" s="28"/>
      <c r="P5" s="28"/>
    </row>
    <row r="6" spans="1:16" s="2" customFormat="1" ht="23.25" customHeight="1" x14ac:dyDescent="0.25">
      <c r="A6" s="48" t="s">
        <v>16</v>
      </c>
      <c r="B6" s="49"/>
      <c r="C6" s="48" t="s">
        <v>18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28"/>
      <c r="P6" s="28"/>
    </row>
    <row r="7" spans="1:16" s="2" customFormat="1" ht="15" customHeight="1" x14ac:dyDescent="0.25">
      <c r="A7" s="50" t="s">
        <v>17</v>
      </c>
      <c r="B7" s="5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28"/>
      <c r="P7" s="28"/>
    </row>
    <row r="8" spans="1:16" ht="24.75" customHeight="1" x14ac:dyDescent="0.25">
      <c r="A8" s="38" t="s">
        <v>1</v>
      </c>
      <c r="B8" s="40" t="s">
        <v>2</v>
      </c>
      <c r="C8" s="40" t="s">
        <v>3</v>
      </c>
      <c r="D8" s="40" t="s">
        <v>4</v>
      </c>
      <c r="E8" s="38" t="s">
        <v>5</v>
      </c>
      <c r="F8" s="39"/>
      <c r="G8" s="39"/>
      <c r="H8" s="41" t="s">
        <v>6</v>
      </c>
      <c r="I8" s="41"/>
      <c r="J8" s="41"/>
      <c r="K8" s="42" t="s">
        <v>7</v>
      </c>
      <c r="L8" s="43"/>
      <c r="M8" s="43"/>
      <c r="N8" s="44"/>
      <c r="O8" s="29"/>
      <c r="P8" s="29"/>
    </row>
    <row r="9" spans="1:16" ht="189" customHeight="1" x14ac:dyDescent="0.25">
      <c r="A9" s="38"/>
      <c r="B9" s="40"/>
      <c r="C9" s="40"/>
      <c r="D9" s="40"/>
      <c r="E9" s="3">
        <v>1</v>
      </c>
      <c r="F9" s="3">
        <v>2</v>
      </c>
      <c r="G9" s="4">
        <v>3</v>
      </c>
      <c r="H9" s="3" t="s">
        <v>8</v>
      </c>
      <c r="I9" s="3" t="s">
        <v>9</v>
      </c>
      <c r="J9" s="3" t="s">
        <v>10</v>
      </c>
      <c r="K9" s="5" t="s">
        <v>11</v>
      </c>
      <c r="L9" s="6" t="s">
        <v>12</v>
      </c>
      <c r="M9" s="6" t="s">
        <v>13</v>
      </c>
      <c r="N9" s="6" t="s">
        <v>14</v>
      </c>
      <c r="O9" s="29"/>
      <c r="P9" s="29"/>
    </row>
    <row r="10" spans="1:16" ht="14.25" customHeight="1" x14ac:dyDescent="0.25">
      <c r="A10" s="1">
        <v>1</v>
      </c>
      <c r="B10" s="21" t="s">
        <v>25</v>
      </c>
      <c r="C10" s="17" t="s">
        <v>26</v>
      </c>
      <c r="D10" s="24">
        <v>200</v>
      </c>
      <c r="E10" s="14">
        <v>78</v>
      </c>
      <c r="F10" s="14">
        <v>81.41</v>
      </c>
      <c r="G10" s="14">
        <v>74.53</v>
      </c>
      <c r="H10" s="12">
        <f t="shared" ref="H10:H11" si="0">AVERAGE(E10:G10)</f>
        <v>77.98</v>
      </c>
      <c r="I10" s="13">
        <f t="shared" ref="I10:I11" si="1">SQRT((SUM(IF(E10&gt;0,POWER(E10-H10,2),0),IF(F10&gt;0,POWER(F10-H10,2),0),IF(G10&gt;0,POWER(G10-H10,2),0),H10)))</f>
        <v>10.082053362286869</v>
      </c>
      <c r="J10" s="13">
        <f t="shared" ref="J10:J11" si="2">I10/H10*100</f>
        <v>12.929024573335301</v>
      </c>
      <c r="K10" s="14">
        <f t="shared" ref="K10:K12" si="3">((D10/COUNTA(E10:G10))*(SUM(E10:G10)))</f>
        <v>15596.000000000002</v>
      </c>
      <c r="L10" s="15">
        <f t="shared" ref="L10:L12" si="4">K10/D10</f>
        <v>77.98</v>
      </c>
      <c r="M10" s="14">
        <f t="shared" ref="M10:M12" si="5">ROUNDDOWN(L10,2)</f>
        <v>77.98</v>
      </c>
      <c r="N10" s="14">
        <f t="shared" ref="N10:N12" si="6">M10*D10</f>
        <v>15596</v>
      </c>
      <c r="O10" s="29"/>
      <c r="P10" s="29"/>
    </row>
    <row r="11" spans="1:16" hidden="1" x14ac:dyDescent="0.25">
      <c r="A11" s="1">
        <v>2</v>
      </c>
      <c r="B11" s="22" t="s">
        <v>23</v>
      </c>
      <c r="C11" s="17"/>
      <c r="D11" s="23"/>
      <c r="E11" s="14"/>
      <c r="F11" s="18"/>
      <c r="G11" s="14"/>
      <c r="H11" s="12" t="e">
        <f t="shared" si="0"/>
        <v>#DIV/0!</v>
      </c>
      <c r="I11" s="13" t="e">
        <f t="shared" si="1"/>
        <v>#DIV/0!</v>
      </c>
      <c r="J11" s="13" t="e">
        <f t="shared" si="2"/>
        <v>#DIV/0!</v>
      </c>
      <c r="K11" s="14" t="e">
        <f t="shared" si="3"/>
        <v>#DIV/0!</v>
      </c>
      <c r="L11" s="15" t="e">
        <f t="shared" si="4"/>
        <v>#DIV/0!</v>
      </c>
      <c r="M11" s="14" t="e">
        <f t="shared" si="5"/>
        <v>#DIV/0!</v>
      </c>
      <c r="N11" s="14" t="e">
        <f t="shared" si="6"/>
        <v>#DIV/0!</v>
      </c>
      <c r="O11" s="29"/>
      <c r="P11" s="29"/>
    </row>
    <row r="12" spans="1:16" ht="14.25" customHeight="1" x14ac:dyDescent="0.25">
      <c r="A12" s="1"/>
      <c r="B12" s="22"/>
      <c r="C12" s="17"/>
      <c r="D12" s="25"/>
      <c r="E12" s="14">
        <v>11700</v>
      </c>
      <c r="F12" s="18">
        <v>12211.5</v>
      </c>
      <c r="G12" s="14">
        <v>11179.5</v>
      </c>
      <c r="H12" s="12"/>
      <c r="I12" s="13"/>
      <c r="J12" s="13"/>
      <c r="K12" s="14">
        <f t="shared" si="3"/>
        <v>0</v>
      </c>
      <c r="L12" s="15" t="e">
        <f t="shared" si="4"/>
        <v>#DIV/0!</v>
      </c>
      <c r="M12" s="14" t="e">
        <f t="shared" si="5"/>
        <v>#DIV/0!</v>
      </c>
      <c r="N12" s="14" t="e">
        <f t="shared" si="6"/>
        <v>#DIV/0!</v>
      </c>
      <c r="O12" s="29"/>
      <c r="P12" s="29"/>
    </row>
    <row r="13" spans="1:16" s="2" customFormat="1" x14ac:dyDescent="0.25">
      <c r="A13" s="53" t="s">
        <v>20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5"/>
      <c r="N13" s="16">
        <f>SUM(N10)</f>
        <v>15596</v>
      </c>
      <c r="O13" s="28"/>
      <c r="P13" s="28"/>
    </row>
    <row r="14" spans="1:16" s="2" customFormat="1" ht="25.5" customHeight="1" x14ac:dyDescent="0.25">
      <c r="A14" s="56" t="s">
        <v>21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</row>
    <row r="15" spans="1:16" s="2" customFormat="1" x14ac:dyDescent="0.25">
      <c r="A15" s="19"/>
      <c r="B15" s="58" t="s">
        <v>27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28"/>
      <c r="P15" s="28"/>
    </row>
    <row r="16" spans="1:16" s="2" customFormat="1" x14ac:dyDescent="0.25">
      <c r="A16" s="19"/>
      <c r="B16" s="3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8"/>
      <c r="P16" s="28"/>
    </row>
    <row r="17" spans="1:17" s="2" customFormat="1" ht="15" customHeight="1" x14ac:dyDescent="0.25">
      <c r="A17" s="57" t="s">
        <v>22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26"/>
      <c r="Q17" s="26"/>
    </row>
    <row r="18" spans="1:17" s="2" customFormat="1" ht="48.75" customHeight="1" x14ac:dyDescent="0.25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26"/>
      <c r="Q18" s="26"/>
    </row>
    <row r="19" spans="1:17" s="2" customFormat="1" ht="15.75" x14ac:dyDescent="0.25">
      <c r="A19" s="7"/>
    </row>
    <row r="20" spans="1:17" s="33" customFormat="1" ht="15.75" x14ac:dyDescent="0.25">
      <c r="A20" s="32"/>
      <c r="B20" s="31"/>
      <c r="I20" s="34"/>
    </row>
    <row r="21" spans="1:17" s="2" customFormat="1" ht="15.75" x14ac:dyDescent="0.25">
      <c r="A21" s="1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9"/>
      <c r="N21" s="9"/>
    </row>
    <row r="22" spans="1:17" s="2" customFormat="1" ht="15.75" x14ac:dyDescent="0.25">
      <c r="A22" s="10"/>
      <c r="B22" s="20"/>
      <c r="C22" s="20"/>
      <c r="D22" s="20"/>
      <c r="E22" s="10"/>
      <c r="F22" s="8"/>
      <c r="G22" s="8"/>
      <c r="H22" s="8"/>
      <c r="I22" s="8"/>
      <c r="J22" s="8"/>
      <c r="K22" s="8"/>
      <c r="L22" s="9"/>
      <c r="M22" s="9"/>
      <c r="N22" s="9"/>
    </row>
    <row r="23" spans="1:17" s="2" customFormat="1" ht="15.75" x14ac:dyDescent="0.25">
      <c r="A23" s="27"/>
      <c r="B23" s="27"/>
      <c r="C23" s="27"/>
      <c r="D23" s="27"/>
      <c r="E23" s="27"/>
      <c r="F23" s="8"/>
      <c r="G23" s="8"/>
      <c r="H23" s="8"/>
      <c r="I23" s="8"/>
      <c r="J23" s="8"/>
      <c r="K23" s="8"/>
      <c r="L23" s="9"/>
      <c r="M23" s="9"/>
      <c r="N23" s="9"/>
    </row>
    <row r="24" spans="1:17" s="2" customFormat="1" ht="15.75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7" s="2" customFormat="1" ht="15.75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9"/>
      <c r="M25" s="9"/>
      <c r="N25" s="9"/>
    </row>
    <row r="26" spans="1:17" s="2" customFormat="1" ht="15.75" x14ac:dyDescent="0.25">
      <c r="A26" s="27"/>
      <c r="B26" s="27"/>
      <c r="C26" s="27"/>
      <c r="D26" s="27"/>
      <c r="E26" s="27"/>
      <c r="F26" s="27"/>
      <c r="G26" s="27"/>
      <c r="H26" s="10"/>
      <c r="I26" s="10"/>
      <c r="J26" s="10"/>
      <c r="K26" s="10"/>
      <c r="L26" s="11"/>
      <c r="M26" s="11"/>
      <c r="N26" s="11"/>
    </row>
    <row r="27" spans="1:17" s="2" customFormat="1" x14ac:dyDescent="0.25"/>
    <row r="28" spans="1:17" s="2" customFormat="1" x14ac:dyDescent="0.25"/>
    <row r="29" spans="1:17" s="2" customFormat="1" x14ac:dyDescent="0.25"/>
    <row r="30" spans="1:17" s="2" customFormat="1" x14ac:dyDescent="0.25"/>
    <row r="31" spans="1:17" s="2" customFormat="1" x14ac:dyDescent="0.25"/>
    <row r="32" spans="1:17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pans="1:14" s="2" customFormat="1" x14ac:dyDescent="0.25"/>
    <row r="338" spans="1:14" s="2" customFormat="1" x14ac:dyDescent="0.25"/>
    <row r="339" spans="1:14" s="2" customFormat="1" x14ac:dyDescent="0.25"/>
    <row r="340" spans="1:14" s="2" customFormat="1" x14ac:dyDescent="0.25"/>
    <row r="341" spans="1:14" s="2" customFormat="1" x14ac:dyDescent="0.25"/>
    <row r="342" spans="1:14" s="2" customFormat="1" x14ac:dyDescent="0.25"/>
    <row r="343" spans="1:14" s="2" customFormat="1" x14ac:dyDescent="0.25"/>
    <row r="344" spans="1:14" s="2" customFormat="1" x14ac:dyDescent="0.25"/>
    <row r="345" spans="1:14" s="2" customFormat="1" x14ac:dyDescent="0.25"/>
    <row r="346" spans="1:14" s="2" customFormat="1" x14ac:dyDescent="0.25"/>
    <row r="347" spans="1:14" s="2" customFormat="1" x14ac:dyDescent="0.25"/>
    <row r="348" spans="1:14" s="2" customFormat="1" x14ac:dyDescent="0.25"/>
    <row r="349" spans="1:14" s="2" customFormat="1" x14ac:dyDescent="0.25"/>
    <row r="350" spans="1:14" s="2" customFormat="1" x14ac:dyDescent="0.25"/>
    <row r="351" spans="1:14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</sheetData>
  <mergeCells count="20">
    <mergeCell ref="A13:M13"/>
    <mergeCell ref="A5:B5"/>
    <mergeCell ref="A6:B6"/>
    <mergeCell ref="A14:P14"/>
    <mergeCell ref="A17:O18"/>
    <mergeCell ref="B15:N15"/>
    <mergeCell ref="M1:N1"/>
    <mergeCell ref="A2:N2"/>
    <mergeCell ref="A3:N3"/>
    <mergeCell ref="E8:G8"/>
    <mergeCell ref="A8:A9"/>
    <mergeCell ref="B8:B9"/>
    <mergeCell ref="C8:C9"/>
    <mergeCell ref="D8:D9"/>
    <mergeCell ref="H8:J8"/>
    <mergeCell ref="K8:N8"/>
    <mergeCell ref="C5:N5"/>
    <mergeCell ref="C6:N6"/>
    <mergeCell ref="A7:B7"/>
    <mergeCell ref="C7:N7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2026-06-30T08:05:25Z</cp:lastPrinted>
  <dcterms:created xsi:type="dcterms:W3CDTF">2014-04-01T09:50:37Z</dcterms:created>
  <dcterms:modified xsi:type="dcterms:W3CDTF">2026-07-01T10:52:22Z</dcterms:modified>
</cp:coreProperties>
</file>