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28920" yWindow="-120" windowWidth="29040" windowHeight="15720"/>
  </bookViews>
  <sheets>
    <sheet name="Проектная смета1 - Форма 2п" sheetId="1" r:id="rId1"/>
  </sheets>
  <definedNames>
    <definedName name="_xlnm.Print_Titles" localSheetId="0">'Проектная смета1 - Форма 2п'!$22:$23</definedName>
    <definedName name="_xlnm.Print_Area" localSheetId="0">'Проектная смета1 - Форма 2п'!$A$1:$E$47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9" i="1" l="1"/>
  <c r="E28" i="1"/>
  <c r="E25" i="1"/>
  <c r="E30" i="1" l="1"/>
  <c r="E31" i="1" s="1"/>
</calcChain>
</file>

<file path=xl/sharedStrings.xml><?xml version="1.0" encoding="utf-8"?>
<sst xmlns="http://schemas.openxmlformats.org/spreadsheetml/2006/main" count="60" uniqueCount="47">
  <si>
    <t>Проектирование капитального ремонта с выполнением мероприятий антитеррористической и инженерной защищенности, систем механической, пожарной и и ной безопасности, систем видеонаблюдения и контроля управления доступом прокуратуры Юго-Западного административного округа и Черемушкинской межрайонной прокуратуры по адресу: г. Москва, ул. Наметкина, д. 11, корп. 2, Проектирование капитального ремонта с выполнением мероприятий антитеррористической и инженерной защищенности, систем механической, пожарной и и ной безопасности, систем видеонаблюдения и контроля управления доступом прокуратуры Юго-Западного административного округа и Черемушкинской межрайонной прокуратуры по адресу: г. Москва, ул. Наметкина, д. 11, корп. 2, Проектирование капитального ремонта с выполнением мероприятий антитеррористической и инженерной защищенности, систем механической, пожарной и и ной безопасности, систем видеонаблюдения и контроля управления доступом</t>
  </si>
  <si>
    <t/>
  </si>
  <si>
    <t>Наименование предприятия, здания, сооружения, стадии проектирования, этапа, вида проектных</t>
  </si>
  <si>
    <t>Наименование проектной (изыскательской) организации:</t>
  </si>
  <si>
    <t>Наименование организации заказчика:</t>
  </si>
  <si>
    <t>№ пп</t>
  </si>
  <si>
    <t>Характеристика предприятия,
здания, сооружения или вид работ</t>
  </si>
  <si>
    <t>Номер частей, глав, таблиц, параграфов и пунктов указаний к разделу справочника базовых цен на проектные и изыскательские работы для строителей</t>
  </si>
  <si>
    <t>Расчет стоимости: (a+bx)*Kj или (стоимость строительно-монтажных работ)*проц./ 100 или количество * цена, тыс. руб.</t>
  </si>
  <si>
    <t>Стоимость работ, тыс. руб.</t>
  </si>
  <si>
    <t>Раздел 1. Проектные работы</t>
  </si>
  <si>
    <t>1</t>
  </si>
  <si>
    <t>Итоги по смете:</t>
  </si>
  <si>
    <t xml:space="preserve">     НДС 22%</t>
  </si>
  <si>
    <t xml:space="preserve">     ВСЕГО по смете</t>
  </si>
  <si>
    <t>Итого по расчету: 578,39 тыс. руб. в текущих ценах на июль 2026 г.</t>
  </si>
  <si>
    <t>"СОГЛАСОВАНО"</t>
  </si>
  <si>
    <t xml:space="preserve">Генеральный директор </t>
  </si>
  <si>
    <t>ООО "БиК"</t>
  </si>
  <si>
    <t>Родионов С.А.</t>
  </si>
  <si>
    <t>"УТВЕРЖДАЮ"</t>
  </si>
  <si>
    <t>деятельности органов прокуратуры г.Москвы</t>
  </si>
  <si>
    <t>Составил :</t>
  </si>
  <si>
    <t>Инженер ООО "БиК"</t>
  </si>
  <si>
    <t>Ширяев А.Е.</t>
  </si>
  <si>
    <t xml:space="preserve">                        [должность, подпись (инициалы, фамилия)]</t>
  </si>
  <si>
    <t>Проверил:</t>
  </si>
  <si>
    <t>Врио главного инженера ООО "БиК"</t>
  </si>
  <si>
    <t xml:space="preserve"> Гуляев С.В.</t>
  </si>
  <si>
    <t>управления обеспечения деятельности органов прокуратуры г. Москвы</t>
  </si>
  <si>
    <t xml:space="preserve">                         [должность, подпись (инициалы, фамилия)]</t>
  </si>
  <si>
    <t>Начальник отдела эксплуатации зданий и сооружений управления</t>
  </si>
  <si>
    <t>обеспечения деятельности органов прокуратуры г. Москвы</t>
  </si>
  <si>
    <t>Крамской В.В.</t>
  </si>
  <si>
    <t>СМЕТА № 02</t>
  </si>
  <si>
    <t>на изыскательские работы</t>
  </si>
  <si>
    <t xml:space="preserve">Проектирование капитального ремонта с выполнением мероприятий антитеррористической и инженерной защищенности, систем механической, пожарной и и ной безопасности, систем видеонаблюдения и контроля управления доступом прокуратуры Юго-Западного административного округа и Черемушкинской межрайонной прокуратуры по адресу: г. Москва, ул. Наметкина, д. 11, корп. </t>
  </si>
  <si>
    <t>Выполнение инженерных обследований строительных конструкций многоэтажных зданий,  2 категория сложности здания, категория сложности работ 2, высота здания до 9 м., 62,2816 (100 м3)</t>
  </si>
  <si>
    <t>табл.4 "Цены на выполнение инженерных обследований строительных конструкций многоэтажных зданий" гр. 7, 2 кат сложн. здания (Обследование объекта)</t>
  </si>
  <si>
    <t>(604,8+1*62,2816)*1,25*7,1
где количество 16228,16/100 = 162,2816
(A+B*X)*К1*Кинф</t>
  </si>
  <si>
    <t>К1 = 1,25 (СБЦП 81-02-25-2001)</t>
  </si>
  <si>
    <t xml:space="preserve">     Изыскательские работы: Обследования зданий и сооружений (2016)</t>
  </si>
  <si>
    <t>Итого с коэффициентом корректировки проекта 0,08 (При разработке технической документации по капитальному ремонту с использованием существующей технической (исполнительной) документации к ценовым показателям, указанным в таблицах настоящего Справочника, рекомендуется применять понижающий коэффициент в размере до 0,8. Размер указанного коэффициента согласовывается заказчиком разработки технической документации.)</t>
  </si>
  <si>
    <t>Главный специалист отдела эксплуатации зданий и сооружений</t>
  </si>
  <si>
    <t>Кальянов В.В.</t>
  </si>
  <si>
    <t xml:space="preserve">И.о. начальника управления обеспечения </t>
  </si>
  <si>
    <t>Полункина А.М.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</si>
</sst>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rgb="FF000000"/>
      <name val="Calibri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i/>
      <sz val="8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2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name val="Times New Roman"/>
      <family val="1"/>
      <charset val="204"/>
    </font>
    <font>
      <sz val="13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i/>
      <sz val="13"/>
      <color rgb="FF000000"/>
      <name val="Times New Roman"/>
      <family val="1"/>
      <charset val="204"/>
    </font>
    <font>
      <i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4" fillId="0" borderId="0" xfId="0" applyFont="1" applyBorder="1" applyAlignment="1"/>
    <xf numFmtId="0" fontId="5" fillId="0" borderId="0" xfId="0" applyFont="1" applyBorder="1"/>
    <xf numFmtId="0" fontId="5" fillId="0" borderId="1" xfId="0" applyFont="1" applyBorder="1"/>
    <xf numFmtId="0" fontId="3" fillId="0" borderId="0" xfId="0" applyNumberFormat="1" applyFont="1" applyFill="1" applyBorder="1" applyAlignment="1" applyProtection="1">
      <alignment horizontal="right" vertical="top"/>
    </xf>
    <xf numFmtId="49" fontId="3" fillId="0" borderId="1" xfId="0" applyNumberFormat="1" applyFont="1" applyFill="1" applyBorder="1" applyAlignment="1" applyProtection="1">
      <alignment vertical="top"/>
    </xf>
    <xf numFmtId="0" fontId="6" fillId="0" borderId="1" xfId="0" applyNumberFormat="1" applyFont="1" applyFill="1" applyBorder="1" applyAlignment="1" applyProtection="1"/>
    <xf numFmtId="0" fontId="6" fillId="0" borderId="0" xfId="0" applyNumberFormat="1" applyFont="1" applyFill="1" applyBorder="1" applyAlignment="1" applyProtection="1"/>
    <xf numFmtId="0" fontId="7" fillId="0" borderId="0" xfId="0" applyNumberFormat="1" applyFont="1" applyFill="1" applyBorder="1" applyAlignment="1" applyProtection="1"/>
    <xf numFmtId="0" fontId="6" fillId="0" borderId="0" xfId="0" applyFont="1" applyAlignment="1">
      <alignment horizontal="right"/>
    </xf>
    <xf numFmtId="0" fontId="6" fillId="0" borderId="0" xfId="0" applyFont="1"/>
    <xf numFmtId="0" fontId="3" fillId="0" borderId="0" xfId="0" applyNumberFormat="1" applyFont="1" applyFill="1" applyBorder="1" applyAlignment="1" applyProtection="1">
      <alignment vertical="top"/>
    </xf>
    <xf numFmtId="0" fontId="7" fillId="0" borderId="0" xfId="0" applyFont="1"/>
    <xf numFmtId="0" fontId="6" fillId="0" borderId="1" xfId="0" applyFont="1" applyBorder="1"/>
    <xf numFmtId="0" fontId="8" fillId="0" borderId="0" xfId="0" applyNumberFormat="1" applyFont="1" applyFill="1" applyBorder="1" applyAlignment="1" applyProtection="1">
      <alignment wrapText="1"/>
    </xf>
    <xf numFmtId="0" fontId="8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top"/>
    </xf>
    <xf numFmtId="0" fontId="8" fillId="0" borderId="0" xfId="0" applyFont="1"/>
    <xf numFmtId="0" fontId="2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vertical="top" wrapText="1"/>
    </xf>
    <xf numFmtId="0" fontId="8" fillId="0" borderId="0" xfId="0" applyFont="1" applyBorder="1" applyAlignment="1">
      <alignment wrapText="1"/>
    </xf>
    <xf numFmtId="0" fontId="9" fillId="0" borderId="0" xfId="0" applyFont="1" applyBorder="1" applyAlignment="1">
      <alignment wrapText="1"/>
    </xf>
    <xf numFmtId="0" fontId="8" fillId="0" borderId="0" xfId="0" applyFont="1" applyBorder="1"/>
    <xf numFmtId="0" fontId="4" fillId="0" borderId="0" xfId="0" applyFont="1" applyBorder="1"/>
    <xf numFmtId="0" fontId="5" fillId="0" borderId="0" xfId="0" applyFont="1" applyBorder="1" applyAlignment="1"/>
    <xf numFmtId="0" fontId="5" fillId="0" borderId="0" xfId="0" applyFont="1" applyBorder="1" applyAlignment="1">
      <alignment horizontal="center" wrapText="1"/>
    </xf>
    <xf numFmtId="0" fontId="5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right"/>
    </xf>
    <xf numFmtId="0" fontId="8" fillId="0" borderId="0" xfId="0" applyNumberFormat="1" applyFont="1" applyFill="1" applyBorder="1" applyAlignment="1" applyProtection="1">
      <alignment horizontal="center" vertical="top" wrapText="1"/>
    </xf>
    <xf numFmtId="0" fontId="8" fillId="0" borderId="0" xfId="0" applyNumberFormat="1" applyFont="1" applyFill="1" applyBorder="1" applyAlignment="1" applyProtection="1">
      <alignment horizontal="left" vertical="center" wrapText="1"/>
    </xf>
    <xf numFmtId="0" fontId="10" fillId="0" borderId="0" xfId="0" applyNumberFormat="1" applyFont="1" applyFill="1" applyBorder="1" applyAlignment="1" applyProtection="1"/>
    <xf numFmtId="0" fontId="10" fillId="0" borderId="0" xfId="0" applyFont="1"/>
    <xf numFmtId="0" fontId="10" fillId="0" borderId="0" xfId="0" applyFont="1" applyBorder="1"/>
    <xf numFmtId="0" fontId="5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top"/>
    </xf>
    <xf numFmtId="0" fontId="2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indent="1"/>
    </xf>
    <xf numFmtId="0" fontId="2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right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2" fillId="0" borderId="4" xfId="0" applyNumberFormat="1" applyFont="1" applyFill="1" applyBorder="1" applyAlignment="1" applyProtection="1">
      <alignment horizontal="center" wrapText="1"/>
    </xf>
    <xf numFmtId="0" fontId="2" fillId="0" borderId="5" xfId="0" applyNumberFormat="1" applyFont="1" applyFill="1" applyBorder="1" applyAlignment="1" applyProtection="1">
      <alignment horizontal="center" wrapText="1"/>
    </xf>
    <xf numFmtId="49" fontId="8" fillId="0" borderId="3" xfId="0" applyNumberFormat="1" applyFont="1" applyFill="1" applyBorder="1" applyAlignment="1" applyProtection="1">
      <alignment horizontal="center" vertical="top" wrapText="1"/>
    </xf>
    <xf numFmtId="0" fontId="8" fillId="0" borderId="3" xfId="0" applyNumberFormat="1" applyFont="1" applyFill="1" applyBorder="1" applyAlignment="1" applyProtection="1">
      <alignment horizontal="left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4" fontId="8" fillId="0" borderId="3" xfId="0" applyNumberFormat="1" applyFont="1" applyFill="1" applyBorder="1" applyAlignment="1" applyProtection="1">
      <alignment horizontal="right" vertical="top" wrapText="1"/>
    </xf>
    <xf numFmtId="0" fontId="8" fillId="0" borderId="8" xfId="0" applyNumberFormat="1" applyFont="1" applyFill="1" applyBorder="1" applyAlignment="1" applyProtection="1"/>
    <xf numFmtId="0" fontId="8" fillId="0" borderId="8" xfId="0" applyNumberFormat="1" applyFont="1" applyFill="1" applyBorder="1" applyAlignment="1" applyProtection="1">
      <alignment wrapText="1"/>
    </xf>
    <xf numFmtId="49" fontId="12" fillId="0" borderId="8" xfId="0" applyNumberFormat="1" applyFont="1" applyFill="1" applyBorder="1" applyAlignment="1" applyProtection="1">
      <alignment wrapText="1"/>
    </xf>
    <xf numFmtId="49" fontId="12" fillId="0" borderId="8" xfId="0" applyNumberFormat="1" applyFont="1" applyFill="1" applyBorder="1" applyAlignment="1" applyProtection="1">
      <alignment horizontal="center" wrapText="1"/>
    </xf>
    <xf numFmtId="0" fontId="8" fillId="0" borderId="4" xfId="0" applyNumberFormat="1" applyFont="1" applyFill="1" applyBorder="1" applyAlignment="1" applyProtection="1">
      <alignment vertical="top"/>
    </xf>
    <xf numFmtId="4" fontId="11" fillId="0" borderId="4" xfId="0" applyNumberFormat="1" applyFont="1" applyFill="1" applyBorder="1" applyAlignment="1" applyProtection="1">
      <alignment horizontal="right" vertical="top"/>
    </xf>
    <xf numFmtId="4" fontId="8" fillId="0" borderId="4" xfId="0" applyNumberFormat="1" applyFont="1" applyFill="1" applyBorder="1" applyAlignment="1" applyProtection="1">
      <alignment horizontal="right" vertical="top"/>
    </xf>
    <xf numFmtId="0" fontId="8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horizontal="right" vertical="center"/>
    </xf>
    <xf numFmtId="0" fontId="6" fillId="0" borderId="1" xfId="0" applyNumberFormat="1" applyFont="1" applyFill="1" applyBorder="1" applyAlignment="1" applyProtection="1">
      <alignment horizontal="right"/>
    </xf>
    <xf numFmtId="0" fontId="6" fillId="0" borderId="0" xfId="0" applyFont="1" applyBorder="1" applyAlignment="1">
      <alignment wrapText="1"/>
    </xf>
    <xf numFmtId="0" fontId="6" fillId="0" borderId="0" xfId="0" applyFont="1" applyBorder="1"/>
    <xf numFmtId="0" fontId="6" fillId="0" borderId="1" xfId="0" applyFont="1" applyBorder="1" applyAlignment="1">
      <alignment horizontal="right"/>
    </xf>
    <xf numFmtId="0" fontId="13" fillId="0" borderId="0" xfId="0" applyNumberFormat="1" applyFont="1" applyFill="1" applyBorder="1" applyAlignment="1" applyProtection="1">
      <alignment horizontal="right" vertical="top"/>
    </xf>
    <xf numFmtId="0" fontId="14" fillId="0" borderId="0" xfId="0" applyNumberFormat="1" applyFont="1" applyFill="1" applyBorder="1" applyAlignment="1" applyProtection="1">
      <alignment wrapText="1"/>
    </xf>
    <xf numFmtId="0" fontId="15" fillId="0" borderId="0" xfId="0" applyNumberFormat="1" applyFont="1" applyFill="1" applyBorder="1" applyAlignment="1" applyProtection="1">
      <alignment horizontal="right"/>
    </xf>
    <xf numFmtId="0" fontId="14" fillId="0" borderId="0" xfId="0" applyNumberFormat="1" applyFont="1" applyFill="1" applyBorder="1" applyAlignment="1" applyProtection="1"/>
    <xf numFmtId="0" fontId="14" fillId="0" borderId="0" xfId="0" applyFont="1"/>
    <xf numFmtId="0" fontId="13" fillId="0" borderId="0" xfId="0" applyNumberFormat="1" applyFont="1" applyFill="1" applyBorder="1" applyAlignment="1" applyProtection="1">
      <alignment vertical="top"/>
    </xf>
    <xf numFmtId="49" fontId="12" fillId="0" borderId="8" xfId="0" applyNumberFormat="1" applyFont="1" applyFill="1" applyBorder="1" applyAlignment="1" applyProtection="1">
      <alignment horizontal="right" wrapText="1"/>
    </xf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11" fillId="0" borderId="5" xfId="0" applyNumberFormat="1" applyFont="1" applyFill="1" applyBorder="1" applyAlignment="1" applyProtection="1">
      <alignment horizontal="left" vertical="center" wrapText="1"/>
    </xf>
    <xf numFmtId="0" fontId="11" fillId="0" borderId="6" xfId="0" applyNumberFormat="1" applyFont="1" applyFill="1" applyBorder="1" applyAlignment="1" applyProtection="1">
      <alignment horizontal="left" vertical="center" wrapText="1"/>
    </xf>
    <xf numFmtId="0" fontId="11" fillId="0" borderId="7" xfId="0" applyNumberFormat="1" applyFont="1" applyFill="1" applyBorder="1" applyAlignment="1" applyProtection="1">
      <alignment horizontal="left" vertical="center" wrapText="1"/>
    </xf>
    <xf numFmtId="49" fontId="11" fillId="0" borderId="4" xfId="0" applyNumberFormat="1" applyFont="1" applyFill="1" applyBorder="1" applyAlignment="1" applyProtection="1">
      <alignment horizontal="left" vertical="top" wrapText="1"/>
    </xf>
    <xf numFmtId="49" fontId="8" fillId="0" borderId="4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0" fontId="16" fillId="0" borderId="2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X46"/>
  <sheetViews>
    <sheetView tabSelected="1" view="pageBreakPreview" zoomScale="55" zoomScaleNormal="100" zoomScaleSheetLayoutView="55" workbookViewId="0">
      <selection activeCell="D4" sqref="D4:E8"/>
    </sheetView>
  </sheetViews>
  <sheetFormatPr defaultColWidth="8.85546875" defaultRowHeight="11.25" customHeight="1" x14ac:dyDescent="0.25"/>
  <cols>
    <col min="1" max="1" width="11.5703125" style="15" customWidth="1"/>
    <col min="2" max="4" width="47.140625" style="15" customWidth="1"/>
    <col min="5" max="5" width="23.140625" style="15" customWidth="1"/>
    <col min="6" max="11" width="8.85546875" style="15"/>
    <col min="12" max="16" width="160.5703125" style="28" hidden="1" customWidth="1"/>
    <col min="17" max="24" width="153.5703125" style="29" hidden="1" customWidth="1"/>
    <col min="25" max="16384" width="8.85546875" style="15"/>
  </cols>
  <sheetData>
    <row r="3" spans="1:20" ht="18" customHeight="1" x14ac:dyDescent="0.25"/>
    <row r="4" spans="1:20" ht="18" customHeight="1" x14ac:dyDescent="0.3">
      <c r="A4" s="23" t="s">
        <v>16</v>
      </c>
      <c r="B4" s="30"/>
      <c r="C4" s="30"/>
      <c r="D4" s="1" t="s">
        <v>20</v>
      </c>
      <c r="E4" s="30"/>
    </row>
    <row r="5" spans="1:20" ht="16.5" customHeight="1" x14ac:dyDescent="0.3">
      <c r="A5" s="24" t="s">
        <v>17</v>
      </c>
      <c r="B5" s="30"/>
      <c r="C5" s="30"/>
      <c r="D5" s="2" t="s">
        <v>45</v>
      </c>
      <c r="E5" s="30"/>
    </row>
    <row r="6" spans="1:20" s="17" customFormat="1" ht="20.25" x14ac:dyDescent="0.3">
      <c r="A6" s="24" t="s">
        <v>18</v>
      </c>
      <c r="B6" s="31"/>
      <c r="C6" s="31"/>
      <c r="D6" s="2" t="s">
        <v>21</v>
      </c>
      <c r="E6" s="31"/>
    </row>
    <row r="7" spans="1:20" s="17" customFormat="1" ht="38.25" customHeight="1" x14ac:dyDescent="0.3">
      <c r="A7" s="25"/>
      <c r="B7" s="31"/>
      <c r="C7" s="31"/>
      <c r="D7" s="2"/>
      <c r="E7" s="31"/>
    </row>
    <row r="8" spans="1:20" s="17" customFormat="1" ht="20.25" x14ac:dyDescent="0.3">
      <c r="A8" s="26"/>
      <c r="B8" s="27" t="s">
        <v>19</v>
      </c>
      <c r="C8" s="32"/>
      <c r="D8" s="3"/>
      <c r="E8" s="2" t="s">
        <v>46</v>
      </c>
    </row>
    <row r="9" spans="1:20" s="17" customFormat="1" ht="20.25" x14ac:dyDescent="0.3">
      <c r="A9" s="32"/>
      <c r="B9" s="33"/>
      <c r="C9" s="30"/>
      <c r="D9" s="30"/>
      <c r="E9" s="30"/>
    </row>
    <row r="10" spans="1:20" s="17" customFormat="1" ht="112.5" customHeight="1" x14ac:dyDescent="0.25">
      <c r="A10" s="22"/>
      <c r="B10" s="22"/>
      <c r="C10" s="22"/>
      <c r="D10" s="34"/>
      <c r="E10" s="35"/>
    </row>
    <row r="11" spans="1:20" s="17" customFormat="1" ht="15" customHeight="1" x14ac:dyDescent="0.25">
      <c r="A11" s="78" t="s">
        <v>34</v>
      </c>
      <c r="B11" s="78"/>
      <c r="C11" s="78"/>
      <c r="D11" s="78"/>
      <c r="E11" s="78"/>
    </row>
    <row r="12" spans="1:20" s="17" customFormat="1" ht="15.75" x14ac:dyDescent="0.25">
      <c r="A12" s="79" t="s">
        <v>35</v>
      </c>
      <c r="B12" s="79"/>
      <c r="C12" s="79"/>
      <c r="D12" s="79"/>
      <c r="E12" s="79"/>
    </row>
    <row r="13" spans="1:20" s="17" customFormat="1" ht="48" customHeight="1" x14ac:dyDescent="0.25">
      <c r="A13" s="80" t="s">
        <v>36</v>
      </c>
      <c r="B13" s="80"/>
      <c r="C13" s="80"/>
      <c r="D13" s="80"/>
      <c r="E13" s="80"/>
      <c r="L13" s="36" t="s">
        <v>0</v>
      </c>
      <c r="M13" s="36" t="s">
        <v>1</v>
      </c>
      <c r="N13" s="36" t="s">
        <v>1</v>
      </c>
      <c r="O13" s="36" t="s">
        <v>1</v>
      </c>
      <c r="P13" s="36" t="s">
        <v>1</v>
      </c>
    </row>
    <row r="14" spans="1:20" s="17" customFormat="1" ht="15.75" x14ac:dyDescent="0.25">
      <c r="A14" s="81" t="s">
        <v>2</v>
      </c>
      <c r="B14" s="81"/>
      <c r="C14" s="81"/>
      <c r="D14" s="81"/>
      <c r="E14" s="81"/>
    </row>
    <row r="15" spans="1:20" s="17" customFormat="1" ht="15.75" x14ac:dyDescent="0.25">
      <c r="A15" s="16" t="s">
        <v>3</v>
      </c>
      <c r="B15" s="37"/>
      <c r="C15" s="37"/>
      <c r="D15" s="37"/>
      <c r="E15" s="37"/>
    </row>
    <row r="16" spans="1:20" s="17" customFormat="1" ht="15.75" x14ac:dyDescent="0.25">
      <c r="A16" s="15"/>
      <c r="B16" s="72"/>
      <c r="C16" s="72"/>
      <c r="D16" s="72"/>
      <c r="E16" s="72"/>
      <c r="Q16" s="38" t="s">
        <v>1</v>
      </c>
      <c r="R16" s="38" t="s">
        <v>1</v>
      </c>
      <c r="S16" s="38" t="s">
        <v>1</v>
      </c>
      <c r="T16" s="38" t="s">
        <v>1</v>
      </c>
    </row>
    <row r="17" spans="1:24" s="17" customFormat="1" ht="24" customHeight="1" x14ac:dyDescent="0.25">
      <c r="A17" s="37" t="s">
        <v>4</v>
      </c>
      <c r="B17" s="37"/>
      <c r="C17" s="39"/>
      <c r="D17" s="39"/>
      <c r="E17" s="39"/>
    </row>
    <row r="18" spans="1:24" s="17" customFormat="1" ht="15.75" x14ac:dyDescent="0.25">
      <c r="A18" s="15"/>
      <c r="B18" s="72"/>
      <c r="C18" s="72"/>
      <c r="D18" s="72"/>
      <c r="E18" s="72"/>
      <c r="U18" s="38" t="s">
        <v>1</v>
      </c>
      <c r="V18" s="38" t="s">
        <v>1</v>
      </c>
      <c r="W18" s="38" t="s">
        <v>1</v>
      </c>
      <c r="X18" s="38" t="s">
        <v>1</v>
      </c>
    </row>
    <row r="19" spans="1:24" s="17" customFormat="1" ht="15.75" x14ac:dyDescent="0.25">
      <c r="A19" s="15"/>
      <c r="B19" s="40"/>
      <c r="C19" s="40"/>
      <c r="D19" s="40"/>
      <c r="E19" s="40"/>
    </row>
    <row r="20" spans="1:24" s="17" customFormat="1" ht="15.75" x14ac:dyDescent="0.25">
      <c r="A20" s="41" t="s">
        <v>15</v>
      </c>
      <c r="B20" s="35"/>
      <c r="C20" s="40"/>
      <c r="D20" s="40"/>
      <c r="E20" s="40"/>
    </row>
    <row r="21" spans="1:24" s="17" customFormat="1" ht="15.75" x14ac:dyDescent="0.25">
      <c r="A21" s="37"/>
      <c r="B21" s="37"/>
      <c r="C21" s="42"/>
      <c r="D21" s="42"/>
      <c r="E21" s="43"/>
    </row>
    <row r="22" spans="1:24" s="17" customFormat="1" ht="69.75" customHeight="1" x14ac:dyDescent="0.25">
      <c r="A22" s="44" t="s">
        <v>5</v>
      </c>
      <c r="B22" s="44" t="s">
        <v>6</v>
      </c>
      <c r="C22" s="44" t="s">
        <v>7</v>
      </c>
      <c r="D22" s="44" t="s">
        <v>8</v>
      </c>
      <c r="E22" s="44" t="s">
        <v>9</v>
      </c>
    </row>
    <row r="23" spans="1:24" s="17" customFormat="1" ht="15.75" x14ac:dyDescent="0.25">
      <c r="A23" s="45">
        <v>1</v>
      </c>
      <c r="B23" s="46">
        <v>2</v>
      </c>
      <c r="C23" s="46">
        <v>3</v>
      </c>
      <c r="D23" s="45">
        <v>4</v>
      </c>
      <c r="E23" s="45">
        <v>5</v>
      </c>
    </row>
    <row r="24" spans="1:24" s="17" customFormat="1" ht="12.75" customHeight="1" x14ac:dyDescent="0.25">
      <c r="A24" s="73" t="s">
        <v>10</v>
      </c>
      <c r="B24" s="74"/>
      <c r="C24" s="74"/>
      <c r="D24" s="74"/>
      <c r="E24" s="75"/>
    </row>
    <row r="25" spans="1:24" s="17" customFormat="1" ht="84" customHeight="1" x14ac:dyDescent="0.25">
      <c r="A25" s="47" t="s">
        <v>11</v>
      </c>
      <c r="B25" s="48" t="s">
        <v>37</v>
      </c>
      <c r="C25" s="48" t="s">
        <v>38</v>
      </c>
      <c r="D25" s="49" t="s">
        <v>39</v>
      </c>
      <c r="E25" s="50">
        <f>(604.8+1*62.2816)*1.25*7.1</f>
        <v>5920.3491999999997</v>
      </c>
    </row>
    <row r="26" spans="1:24" s="17" customFormat="1" ht="15.75" x14ac:dyDescent="0.25">
      <c r="A26" s="51"/>
      <c r="B26" s="52"/>
      <c r="C26" s="53" t="s">
        <v>40</v>
      </c>
      <c r="D26" s="54"/>
      <c r="E26" s="71"/>
    </row>
    <row r="27" spans="1:24" s="17" customFormat="1" ht="18.75" customHeight="1" x14ac:dyDescent="0.25">
      <c r="A27" s="55"/>
      <c r="B27" s="76" t="s">
        <v>12</v>
      </c>
      <c r="C27" s="76"/>
      <c r="D27" s="55"/>
      <c r="E27" s="56"/>
    </row>
    <row r="28" spans="1:24" s="17" customFormat="1" ht="21.75" customHeight="1" x14ac:dyDescent="0.25">
      <c r="A28" s="55"/>
      <c r="B28" s="77" t="s">
        <v>41</v>
      </c>
      <c r="C28" s="77"/>
      <c r="D28" s="55"/>
      <c r="E28" s="57">
        <f>E25</f>
        <v>5920.3491999999997</v>
      </c>
    </row>
    <row r="29" spans="1:24" s="17" customFormat="1" ht="100.5" customHeight="1" x14ac:dyDescent="0.25">
      <c r="A29" s="55"/>
      <c r="B29" s="77" t="s">
        <v>42</v>
      </c>
      <c r="C29" s="77"/>
      <c r="D29" s="55"/>
      <c r="E29" s="56">
        <f>E28*0.08</f>
        <v>473.62793599999998</v>
      </c>
    </row>
    <row r="30" spans="1:24" s="17" customFormat="1" ht="18" customHeight="1" x14ac:dyDescent="0.25">
      <c r="A30" s="55"/>
      <c r="B30" s="77" t="s">
        <v>13</v>
      </c>
      <c r="C30" s="77"/>
      <c r="D30" s="55"/>
      <c r="E30" s="57">
        <f>E29*0.22</f>
        <v>104.19814592</v>
      </c>
    </row>
    <row r="31" spans="1:24" s="17" customFormat="1" ht="20.25" customHeight="1" x14ac:dyDescent="0.25">
      <c r="A31" s="55"/>
      <c r="B31" s="76" t="s">
        <v>14</v>
      </c>
      <c r="C31" s="76"/>
      <c r="D31" s="55"/>
      <c r="E31" s="56">
        <f>E29+E30</f>
        <v>577.82608191999998</v>
      </c>
    </row>
    <row r="32" spans="1:24" s="58" customFormat="1" ht="57" customHeight="1" x14ac:dyDescent="0.25">
      <c r="B32" s="59"/>
      <c r="C32" s="38"/>
      <c r="D32" s="60"/>
      <c r="L32" s="28"/>
      <c r="M32" s="28"/>
      <c r="N32" s="28"/>
      <c r="O32" s="28"/>
      <c r="P32" s="28"/>
      <c r="Q32" s="29"/>
      <c r="R32" s="29"/>
      <c r="S32" s="29"/>
      <c r="T32" s="29"/>
      <c r="U32" s="29"/>
      <c r="V32" s="29"/>
      <c r="W32" s="29"/>
      <c r="X32" s="29"/>
    </row>
    <row r="33" spans="1:7" s="17" customFormat="1" ht="27" customHeight="1" x14ac:dyDescent="0.3">
      <c r="A33" s="4" t="s">
        <v>22</v>
      </c>
      <c r="B33" s="5" t="s">
        <v>23</v>
      </c>
      <c r="C33" s="61"/>
      <c r="D33" s="61" t="s">
        <v>24</v>
      </c>
      <c r="F33" s="15"/>
      <c r="G33" s="15"/>
    </row>
    <row r="34" spans="1:7" s="17" customFormat="1" ht="16.5" x14ac:dyDescent="0.25">
      <c r="A34" s="66"/>
      <c r="C34" s="8" t="s">
        <v>25</v>
      </c>
      <c r="D34" s="14"/>
      <c r="F34" s="14"/>
      <c r="G34" s="14"/>
    </row>
    <row r="35" spans="1:7" s="17" customFormat="1" ht="29.25" customHeight="1" x14ac:dyDescent="0.25">
      <c r="A35" s="66"/>
      <c r="B35" s="66"/>
      <c r="C35" s="67"/>
      <c r="D35" s="14"/>
      <c r="F35" s="14"/>
      <c r="G35" s="14"/>
    </row>
    <row r="36" spans="1:7" ht="22.5" customHeight="1" x14ac:dyDescent="0.3">
      <c r="A36" s="9" t="s">
        <v>26</v>
      </c>
      <c r="B36" s="6" t="s">
        <v>27</v>
      </c>
      <c r="C36" s="61"/>
      <c r="D36" s="61" t="s">
        <v>28</v>
      </c>
      <c r="F36" s="14"/>
      <c r="G36" s="14"/>
    </row>
    <row r="37" spans="1:7" ht="18.75" customHeight="1" x14ac:dyDescent="0.25">
      <c r="A37" s="66"/>
      <c r="C37" s="8" t="s">
        <v>25</v>
      </c>
      <c r="D37" s="14"/>
      <c r="F37" s="14"/>
      <c r="G37" s="14"/>
    </row>
    <row r="38" spans="1:7" ht="30" customHeight="1" x14ac:dyDescent="0.25">
      <c r="A38" s="66"/>
      <c r="B38" s="66"/>
      <c r="C38" s="67"/>
      <c r="D38" s="14"/>
      <c r="F38" s="14"/>
      <c r="G38" s="14"/>
    </row>
    <row r="39" spans="1:7" ht="15" customHeight="1" x14ac:dyDescent="0.3">
      <c r="A39" s="7"/>
      <c r="B39" s="10" t="s">
        <v>31</v>
      </c>
      <c r="C39" s="9"/>
      <c r="D39" s="62"/>
      <c r="F39" s="20"/>
      <c r="G39" s="20"/>
    </row>
    <row r="40" spans="1:7" ht="16.5" customHeight="1" x14ac:dyDescent="0.3">
      <c r="A40" s="11"/>
      <c r="B40" s="13" t="s">
        <v>32</v>
      </c>
      <c r="C40" s="64"/>
      <c r="D40" s="64" t="s">
        <v>33</v>
      </c>
      <c r="F40" s="21"/>
      <c r="G40" s="21"/>
    </row>
    <row r="41" spans="1:7" ht="15" customHeight="1" x14ac:dyDescent="0.25">
      <c r="A41" s="69"/>
      <c r="C41" s="12" t="s">
        <v>25</v>
      </c>
      <c r="D41" s="22"/>
      <c r="F41" s="18"/>
      <c r="G41" s="18"/>
    </row>
    <row r="42" spans="1:7" ht="32.25" customHeight="1" x14ac:dyDescent="0.25">
      <c r="A42" s="70"/>
      <c r="B42" s="70"/>
      <c r="C42" s="65"/>
      <c r="D42" s="16"/>
      <c r="F42" s="19"/>
      <c r="G42" s="19"/>
    </row>
    <row r="43" spans="1:7" ht="16.5" customHeight="1" x14ac:dyDescent="0.3">
      <c r="A43" s="69"/>
      <c r="B43" s="10" t="s">
        <v>43</v>
      </c>
      <c r="C43" s="9"/>
      <c r="D43" s="63"/>
      <c r="F43" s="22"/>
      <c r="G43" s="22"/>
    </row>
    <row r="44" spans="1:7" ht="17.25" customHeight="1" x14ac:dyDescent="0.3">
      <c r="A44" s="69"/>
      <c r="B44" s="13" t="s">
        <v>29</v>
      </c>
      <c r="C44" s="64"/>
      <c r="D44" s="64" t="s">
        <v>44</v>
      </c>
      <c r="F44" s="22"/>
      <c r="G44" s="22"/>
    </row>
    <row r="45" spans="1:7" ht="11.25" customHeight="1" x14ac:dyDescent="0.3">
      <c r="A45" s="7"/>
      <c r="B45" s="69"/>
      <c r="C45" s="12" t="s">
        <v>30</v>
      </c>
      <c r="D45" s="68"/>
      <c r="E45" s="10"/>
      <c r="F45" s="17"/>
      <c r="G45" s="17"/>
    </row>
    <row r="46" spans="1:7" ht="11.25" customHeight="1" x14ac:dyDescent="0.3">
      <c r="A46" s="7"/>
      <c r="B46" s="7"/>
      <c r="C46" s="7"/>
      <c r="D46" s="7"/>
      <c r="E46" s="7"/>
    </row>
  </sheetData>
  <mergeCells count="12">
    <mergeCell ref="A11:E11"/>
    <mergeCell ref="A12:E12"/>
    <mergeCell ref="A13:E13"/>
    <mergeCell ref="A14:E14"/>
    <mergeCell ref="B16:E16"/>
    <mergeCell ref="B18:E18"/>
    <mergeCell ref="A24:E24"/>
    <mergeCell ref="B27:C27"/>
    <mergeCell ref="B28:C28"/>
    <mergeCell ref="B31:C31"/>
    <mergeCell ref="B29:C29"/>
    <mergeCell ref="B30:C30"/>
  </mergeCells>
  <pageMargins left="0.98425196850393704" right="0.39370078740157483" top="0.78740157480314965" bottom="0.31496062992125984" header="0.19685039370078741" footer="0.19685039370078741"/>
  <pageSetup paperSize="9" scale="4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Проектная смета1 - Форма 2п</vt:lpstr>
      <vt:lpstr>'Проектная смета1 - Форма 2п'!Заголовки_для_печати</vt:lpstr>
      <vt:lpstr>'Проектная смета1 - Форма 2п'!Область_печати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Хвостов Виктор Александрович</dc:creator>
  <cp:lastModifiedBy>User</cp:lastModifiedBy>
  <cp:lastPrinted>2026-07-23T08:36:55Z</cp:lastPrinted>
  <dcterms:created xsi:type="dcterms:W3CDTF">2014-05-08T09:51:02Z</dcterms:created>
  <dcterms:modified xsi:type="dcterms:W3CDTF">2026-07-23T08:46:38Z</dcterms:modified>
</cp:coreProperties>
</file>