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Синявская\Desktop\БЕРЕЗКА\Картриджи\"/>
    </mc:Choice>
  </mc:AlternateContent>
  <bookViews>
    <workbookView showHorizontalScroll="0" showVerticalScroll="0" showSheetTabs="0" xWindow="0" yWindow="0" windowWidth="19095" windowHeight="10920"/>
  </bookViews>
  <sheets>
    <sheet name=" Обоснование" sheetId="6" r:id="rId1"/>
    <sheet name="Лист3" sheetId="9" r:id="rId2"/>
  </sheets>
  <calcPr calcId="152511" iterateDelta="1E-4"/>
</workbook>
</file>

<file path=xl/calcChain.xml><?xml version="1.0" encoding="utf-8"?>
<calcChain xmlns="http://schemas.openxmlformats.org/spreadsheetml/2006/main">
  <c r="H47" i="6" l="1"/>
  <c r="J47" i="6" s="1"/>
  <c r="H46" i="6"/>
  <c r="J46" i="6" s="1"/>
  <c r="H60" i="6"/>
  <c r="J60" i="6" s="1"/>
  <c r="H59" i="6"/>
  <c r="J59" i="6" s="1"/>
  <c r="H58" i="6"/>
  <c r="J58" i="6" s="1"/>
  <c r="H57" i="6"/>
  <c r="J57" i="6" s="1"/>
  <c r="H56" i="6"/>
  <c r="J56" i="6" s="1"/>
  <c r="H55" i="6"/>
  <c r="J55" i="6" s="1"/>
  <c r="H54" i="6"/>
  <c r="J54" i="6" s="1"/>
  <c r="H53" i="6"/>
  <c r="J53" i="6" s="1"/>
  <c r="H52" i="6"/>
  <c r="J52" i="6" s="1"/>
  <c r="H51" i="6"/>
  <c r="J51" i="6" s="1"/>
  <c r="H50" i="6"/>
  <c r="J50" i="6" s="1"/>
  <c r="H49" i="6"/>
  <c r="J49" i="6" s="1"/>
  <c r="H48" i="6"/>
  <c r="J48" i="6" s="1"/>
  <c r="H45" i="6"/>
  <c r="J45" i="6" s="1"/>
  <c r="H44" i="6"/>
  <c r="J44" i="6" s="1"/>
  <c r="H43" i="6"/>
  <c r="J43" i="6" s="1"/>
  <c r="H42" i="6"/>
  <c r="J42" i="6" s="1"/>
  <c r="H41" i="6"/>
  <c r="J41" i="6" s="1"/>
  <c r="H40" i="6"/>
  <c r="J40" i="6" s="1"/>
  <c r="H39" i="6"/>
  <c r="J39" i="6" s="1"/>
  <c r="H38" i="6"/>
  <c r="J38" i="6" s="1"/>
  <c r="H37" i="6"/>
  <c r="J37" i="6" s="1"/>
  <c r="H36" i="6"/>
  <c r="J36" i="6" s="1"/>
  <c r="H35" i="6"/>
  <c r="J35" i="6" s="1"/>
  <c r="H34" i="6"/>
  <c r="J34" i="6" s="1"/>
  <c r="H33" i="6"/>
  <c r="J33" i="6" s="1"/>
  <c r="H32" i="6"/>
  <c r="J32" i="6" s="1"/>
  <c r="H31" i="6"/>
  <c r="J31" i="6" s="1"/>
  <c r="H30" i="6"/>
  <c r="J30" i="6" s="1"/>
  <c r="H29" i="6"/>
  <c r="J29" i="6" s="1"/>
  <c r="H28" i="6"/>
  <c r="J28" i="6" s="1"/>
  <c r="H27" i="6"/>
  <c r="J27" i="6" s="1"/>
  <c r="H26" i="6"/>
  <c r="J26" i="6" s="1"/>
  <c r="H25" i="6"/>
  <c r="J25" i="6" s="1"/>
  <c r="H24" i="6"/>
  <c r="J24" i="6" s="1"/>
  <c r="H23" i="6"/>
  <c r="J23" i="6" s="1"/>
  <c r="H22" i="6"/>
  <c r="J22" i="6" s="1"/>
  <c r="H21" i="6"/>
  <c r="J21" i="6" s="1"/>
  <c r="H69" i="6"/>
  <c r="J69" i="6" s="1"/>
  <c r="H68" i="6"/>
  <c r="J68" i="6" s="1"/>
  <c r="H67" i="6"/>
  <c r="J67" i="6" s="1"/>
  <c r="H66" i="6"/>
  <c r="J66" i="6" s="1"/>
  <c r="H65" i="6"/>
  <c r="J65" i="6" s="1"/>
  <c r="H64" i="6"/>
  <c r="J64" i="6" s="1"/>
  <c r="H63" i="6"/>
  <c r="J63" i="6" s="1"/>
  <c r="H62" i="6"/>
  <c r="J62" i="6" s="1"/>
  <c r="H61" i="6"/>
  <c r="J61" i="6" s="1"/>
  <c r="J70" i="6" l="1"/>
  <c r="I65" i="6"/>
  <c r="I60" i="6"/>
  <c r="I61" i="6"/>
  <c r="I63" i="6"/>
  <c r="I67" i="6"/>
  <c r="I69" i="6"/>
  <c r="I22" i="6"/>
  <c r="I24" i="6"/>
  <c r="I26" i="6"/>
  <c r="I28" i="6"/>
  <c r="I30" i="6"/>
  <c r="I32" i="6"/>
  <c r="I34" i="6"/>
  <c r="I36" i="6"/>
  <c r="I38" i="6"/>
  <c r="I40" i="6"/>
  <c r="I42" i="6"/>
  <c r="I44" i="6"/>
  <c r="I48" i="6"/>
  <c r="I50" i="6"/>
  <c r="I52" i="6"/>
  <c r="I54" i="6"/>
  <c r="I56" i="6"/>
  <c r="I58" i="6"/>
  <c r="I47" i="6"/>
  <c r="I62" i="6"/>
  <c r="I64" i="6"/>
  <c r="I66" i="6"/>
  <c r="I68" i="6"/>
  <c r="I21" i="6"/>
  <c r="I23" i="6"/>
  <c r="I25" i="6"/>
  <c r="I27" i="6"/>
  <c r="I29" i="6"/>
  <c r="I31" i="6"/>
  <c r="I33" i="6"/>
  <c r="I35" i="6"/>
  <c r="I37" i="6"/>
  <c r="I39" i="6"/>
  <c r="I41" i="6"/>
  <c r="I43" i="6"/>
  <c r="I45" i="6"/>
  <c r="I49" i="6"/>
  <c r="I51" i="6"/>
  <c r="I53" i="6"/>
  <c r="I55" i="6"/>
  <c r="I57" i="6"/>
  <c r="I59" i="6"/>
  <c r="I46" i="6"/>
  <c r="H19" i="9" l="1"/>
  <c r="H20" i="9"/>
  <c r="H21" i="9"/>
  <c r="J21" i="9"/>
  <c r="I21" i="9"/>
  <c r="J20" i="9"/>
  <c r="J19" i="9"/>
  <c r="J23" i="9" s="1"/>
  <c r="I19" i="9"/>
  <c r="I20" i="9" l="1"/>
</calcChain>
</file>

<file path=xl/sharedStrings.xml><?xml version="1.0" encoding="utf-8"?>
<sst xmlns="http://schemas.openxmlformats.org/spreadsheetml/2006/main" count="151" uniqueCount="81">
  <si>
    <t>Ед. изм.</t>
  </si>
  <si>
    <t>№ п/п</t>
  </si>
  <si>
    <t>Итого:</t>
  </si>
  <si>
    <t>Среднее арифметическое значение цены, руб.</t>
  </si>
  <si>
    <t>Коэффициент вариации, %</t>
  </si>
  <si>
    <t>ОБОСНОВАНИЕ НАЧАЛЬНОЙ (МАКСИМАЛЬНОЙ) ЦЕНЫ КОНТРАКТА</t>
  </si>
  <si>
    <t>где:</t>
  </si>
  <si>
    <t>Начальная 
(максимальная) 
цена контракта, 
руб.</t>
  </si>
  <si>
    <t xml:space="preserve">Предложение 1 </t>
  </si>
  <si>
    <t xml:space="preserve">Предложение 2 </t>
  </si>
  <si>
    <t xml:space="preserve">Предложение 3 </t>
  </si>
  <si>
    <t>указать в соответствии с ОКЕИ</t>
  </si>
  <si>
    <t>Цена за единицу измерения, руб.</t>
  </si>
  <si>
    <t>Функциональные, технические, качественные, эксплуатационные характеристики объекта закупки определены Техническим заданием.</t>
  </si>
  <si>
    <t>Лицо, ответственное за подготовку обоснования НМЦК: _______________</t>
  </si>
  <si>
    <t>Дата подготовки обоснования НМЦК: __________</t>
  </si>
  <si>
    <t>______________________</t>
  </si>
  <si>
    <t>(подпись)</t>
  </si>
  <si>
    <t xml:space="preserve">Метод определения начальной (максимальной) цены контракта (далее - НМЦК): иной метод в соответствии с ч.12 ст.22 Федерального закона от 05.04.2013 № 44-ФЗ. </t>
  </si>
  <si>
    <t>Обоснование невозможности применения методов определения НМЦК, указанных в ч.1 ст.22 Федерального закона от 05.04.2013 № 44-ФЗ:</t>
  </si>
  <si>
    <t>НМЦК определяется по формуле:</t>
  </si>
  <si>
    <t>v - количество закупаемого товара;
n - количество значений, используемых в расчете;
i - номер источника ценовой информации;
     - цена единицы товара, представленная в источнике с номером i, скорректированная с учетом коэффициентов (индексов), применяемых для пересчета цен товаров с учетом различий в характеристиках товаров, коммерческих и (или) финансовых условий поставок товаров.</t>
  </si>
  <si>
    <t>Наименование товара</t>
  </si>
  <si>
    <t>Кол-во</t>
  </si>
  <si>
    <r>
      <t xml:space="preserve">В целях определения НМЦК использовалась общедоступная информация о рыночных ценах товаров в соответствии с ч.5 ст.22 Федерального закона от 05.04.2013 № 44-ФЗ: 
</t>
    </r>
    <r>
      <rPr>
        <b/>
        <sz val="12"/>
        <color indexed="12"/>
        <rFont val="PT Astra Serif"/>
        <family val="1"/>
        <charset val="204"/>
      </rPr>
      <t>3</t>
    </r>
    <r>
      <rPr>
        <sz val="12"/>
        <color indexed="12"/>
        <rFont val="PT Astra Serif"/>
        <family val="1"/>
        <charset val="204"/>
      </rPr>
      <t xml:space="preserve"> коммерческих предложения поставщиков</t>
    </r>
    <r>
      <rPr>
        <sz val="12"/>
        <rFont val="PT Astra Serif"/>
        <family val="1"/>
        <charset val="204"/>
      </rPr>
      <t xml:space="preserve">. </t>
    </r>
    <r>
      <rPr>
        <sz val="12"/>
        <color indexed="12"/>
        <rFont val="PT Astra Serif"/>
        <family val="1"/>
        <charset val="204"/>
      </rPr>
      <t xml:space="preserve">Коммерческие предложения имеются у заказчика. </t>
    </r>
    <r>
      <rPr>
        <i/>
        <sz val="12"/>
        <color indexed="12"/>
        <rFont val="PT Astra Serif"/>
        <family val="1"/>
        <charset val="204"/>
      </rPr>
      <t>(изменить в случае использования иных источников)</t>
    </r>
  </si>
  <si>
    <r>
      <t xml:space="preserve">_________________________________________________________________ </t>
    </r>
    <r>
      <rPr>
        <sz val="12"/>
        <color indexed="12"/>
        <rFont val="PT Astra Serif"/>
        <family val="1"/>
        <charset val="204"/>
      </rPr>
      <t>(</t>
    </r>
    <r>
      <rPr>
        <i/>
        <sz val="12"/>
        <color indexed="12"/>
        <rFont val="PT Astra Serif"/>
        <family val="1"/>
        <charset val="204"/>
      </rPr>
      <t>указать наименование объекта закупки</t>
    </r>
    <r>
      <rPr>
        <sz val="12"/>
        <color indexed="12"/>
        <rFont val="PT Astra Serif"/>
        <family val="1"/>
        <charset val="204"/>
      </rPr>
      <t>)</t>
    </r>
  </si>
  <si>
    <r>
      <t xml:space="preserve">1) метод сопоставимых рыночных цен (анализа рынка) </t>
    </r>
    <r>
      <rPr>
        <sz val="12"/>
        <color rgb="FF0000FF"/>
        <rFont val="PT Astra Serif"/>
        <family val="1"/>
        <charset val="204"/>
      </rPr>
      <t>не применяется в связи с тем, что отсутствует информация, указанная в абзаце третьем подпункта «в» пункта 7 постановления Правительства Российской Федерации от 23.12.2024 № 1875 "О мерах по предоставлению национального режима при осуществлении закупок товаров, работ, услуг для обеспечения государственных и муниципальных нужд, закупок товаров, работ, услуг отдельными видами юридических лиц": (</t>
    </r>
    <r>
      <rPr>
        <i/>
        <sz val="12"/>
        <color rgb="FF0000FF"/>
        <rFont val="PT Astra Serif"/>
        <family val="1"/>
        <charset val="204"/>
      </rPr>
      <t>выбрать нужный вариант</t>
    </r>
    <r>
      <rPr>
        <sz val="12"/>
        <color rgb="FF0000FF"/>
        <rFont val="PT Astra Serif"/>
        <family val="1"/>
        <charset val="204"/>
      </rPr>
      <t xml:space="preserve">)
ВАРИАНТ 1:
- в государственной информационной системе промышленности содержится информация менее чем о 3 субъектах деятельности в сфере промышленности, осуществляющих производство включенного в объект закупки товара;
- на официальном сайте единой информационной системы в реестре контрактов, заключенных заказчиками, отсутствует или недостаточно информации о поставщиках, которые осуществляют поставку происходящих из государств - членов Евразийского экономического союза товаров, идентичных товарам, планируемым к закупкам (при их отсутствии - однородных товаров);
</t>
    </r>
  </si>
  <si>
    <t>шт.</t>
  </si>
  <si>
    <r>
      <t xml:space="preserve">1) метод сопоставимых рыночных цен (анализа рынка) </t>
    </r>
    <r>
      <rPr>
        <sz val="12"/>
        <color rgb="FF0000FF"/>
        <rFont val="Times New Roman"/>
        <family val="1"/>
        <charset val="204"/>
      </rPr>
      <t>не применяется в связи с тем, что отсутствует информация, указанная в абзаце третьем подпункта «в» пункта 7 постановления Правительства Российской Федерации от 23.12.2024 № 1875 "О мерах по предоставлению национального режима при осуществлении закупок товаров, работ, услуг для обеспечения государственных и муниципальных нужд, закупок товаров, работ, услуг отдельными видами юридических лиц": (</t>
    </r>
    <r>
      <rPr>
        <i/>
        <sz val="12"/>
        <color rgb="FF0000FF"/>
        <rFont val="Times New Roman"/>
        <family val="1"/>
        <charset val="204"/>
      </rPr>
      <t>выбрать нужный вариант</t>
    </r>
    <r>
      <rPr>
        <sz val="12"/>
        <color rgb="FF0000FF"/>
        <rFont val="Times New Roman"/>
        <family val="1"/>
        <charset val="204"/>
      </rPr>
      <t xml:space="preserve">)
ВАРИАНТ 1:
- в государственной информационной системе промышленности содержится информация менее чем о 3 субъектах деятельности в сфере промышленности, осуществляющих производство включенного в объект закупки товара;
- на официальном сайте единой информационной системы в реестре контрактов, заключенных заказчиками, отсутствует или недостаточно информации о поставщиках, которые осуществляют поставку происходящих из государств - членов Евразийского экономического союза товаров, идентичных товарам, планируемым к закупкам (при их отсутствии - однородных товаров);
</t>
    </r>
  </si>
  <si>
    <r>
      <t xml:space="preserve">В целях определения НМЦК использовалась общедоступная информация о рыночных ценах товаров в соответствии с ч.5 ст.22 Федерального закона от 05.04.2013 № 44-ФЗ: 
</t>
    </r>
    <r>
      <rPr>
        <b/>
        <sz val="12"/>
        <color indexed="12"/>
        <rFont val="Times New Roman"/>
        <family val="1"/>
        <charset val="204"/>
      </rPr>
      <t>3</t>
    </r>
    <r>
      <rPr>
        <sz val="12"/>
        <color indexed="12"/>
        <rFont val="Times New Roman"/>
        <family val="1"/>
        <charset val="204"/>
      </rPr>
      <t xml:space="preserve"> коммерческих предложения поставщиков</t>
    </r>
    <r>
      <rPr>
        <sz val="12"/>
        <rFont val="Times New Roman"/>
        <family val="1"/>
        <charset val="204"/>
      </rPr>
      <t xml:space="preserve">. </t>
    </r>
    <r>
      <rPr>
        <sz val="12"/>
        <color indexed="12"/>
        <rFont val="Times New Roman"/>
        <family val="1"/>
        <charset val="204"/>
      </rPr>
      <t xml:space="preserve">Коммерческие предложения имеются у заказчика. </t>
    </r>
    <r>
      <rPr>
        <i/>
        <sz val="12"/>
        <color indexed="12"/>
        <rFont val="Times New Roman"/>
        <family val="1"/>
        <charset val="204"/>
      </rPr>
      <t>(изменить в случае использования иных источников)</t>
    </r>
  </si>
  <si>
    <t xml:space="preserve">Промывочная жидкость </t>
  </si>
  <si>
    <t>Драм-картридж Brother Dr2075 (или эквивалент)</t>
  </si>
  <si>
    <t>Драм-картридж Pantum DL-420 drum (или эквивалент)</t>
  </si>
  <si>
    <t>Драм-картридж Xerox 101R00664 (B-215)(или эквивалент)</t>
  </si>
  <si>
    <t>Контейнер с голубыми чернилами Canon 490C(или эквивалент)</t>
  </si>
  <si>
    <t>Контейнер с пурпурными чернилами Canon 490M (или эквивалент)</t>
  </si>
  <si>
    <t>Контейнер с желтыми чернилами Canon 490Y (или эквивалент)</t>
  </si>
  <si>
    <t>Контейнер с черными чернилами Canon Bk (или эквивалент)</t>
  </si>
  <si>
    <t>Набор чернил HP GT51XL (GT53XL)-GT52 (или эквивалент)</t>
  </si>
  <si>
    <t>Тонер-Картридж HP CF283A(или эквивалент)</t>
  </si>
  <si>
    <t>Тонер-Картридж HP 85A CE285A/ HP 36A (CB436A)/ HP 35A (CB435A)/ Canon 725(или эквивалент)</t>
  </si>
  <si>
    <t>Тонер-Картридж Brother TN-1095 (или эквивалент)</t>
  </si>
  <si>
    <t>Тонер-картридж HP 136X (W1360X)(или эквивалент)</t>
  </si>
  <si>
    <t>Тонер-картридж HP CB540A(или эквивалент)</t>
  </si>
  <si>
    <t>Тонер-картридж Brother TN-2175(или эквивалент)</t>
  </si>
  <si>
    <t>Тонер-картридж Brother TN-3480(или эквивалент)</t>
  </si>
  <si>
    <t>Тонер-картридж HP 106A (W1106A)(или эквивалент)</t>
  </si>
  <si>
    <t>Тонер-картридж HP 12A (Q2612A)/Canon 703 (или эквивалент)</t>
  </si>
  <si>
    <t>Тонер-картридж HP CF280X (или эквивалент)</t>
  </si>
  <si>
    <t>Тонер-картридж Pantum PC-211EV (или эквивалент)</t>
  </si>
  <si>
    <t>Тонер-картридж Pantum TL-420X (или эквивалент)</t>
  </si>
  <si>
    <t>Тонер-картридж Samsung ML-1210D3 (или эквивалент)</t>
  </si>
  <si>
    <t>Тонер-картридж Samsung ML-2010D3 (или эквивалент)</t>
  </si>
  <si>
    <t>Тонер-картридж Samsung MLT-D101S (или эквивалент)</t>
  </si>
  <si>
    <t>Тонер-картридж Samsung MLT-D104S (или эквивалент)</t>
  </si>
  <si>
    <t>Тонер-картридж Samsung MLT-D111L (или эквивалент)</t>
  </si>
  <si>
    <t>Тонер-картридж Samsung SCX-D4200A (или эквивалент)</t>
  </si>
  <si>
    <t>Тонер-картридж KYOCERA TK-1140 (или эквивалент)</t>
  </si>
  <si>
    <t>Тонер-картридж Xerox 013R00625 (3119) (или эквивалент)</t>
  </si>
  <si>
    <t>Тонер-картридж Xerox 106R02773 (3025) (или эквивалент)</t>
  </si>
  <si>
    <t>Тонер-картридж HP CE278A/Canon728 (или эквивалент)</t>
  </si>
  <si>
    <t>Тонер-картридж HP CB541A (или эквивалент)</t>
  </si>
  <si>
    <t>Тонер-картридж HP CB542A (или эквивалент)</t>
  </si>
  <si>
    <t>Тонер-картридж HP CB543A (или эквивалент)</t>
  </si>
  <si>
    <t>Чернильный картридж T1571 C13T15714010 Черный (или эквивалент)</t>
  </si>
  <si>
    <t>Чернильный картридж T1572 C13T15724010 Голубой (или эквивалент)</t>
  </si>
  <si>
    <t>Чернильный картридж T1573 C13T15734010 Пурпурный (или эквивалент)</t>
  </si>
  <si>
    <t>Чернильный картридж T1574 C13T15744010 Желтый (или эквивалент)</t>
  </si>
  <si>
    <t>Чернильный картридж T1575 C13T15754010 светло-синий (или эквивалент)</t>
  </si>
  <si>
    <t>Чернильный картридж T1576 C13T15764010 светло-пурпурный (или эквивалент)</t>
  </si>
  <si>
    <t xml:space="preserve">Чернильный картридж T1577 C13T15774010 серый (или эквивалент) </t>
  </si>
  <si>
    <t>Чернильный картридж T1578 C13T15784010 Черный матовый (или эквивалент)</t>
  </si>
  <si>
    <t>Чернильный картридж T1579 C13T15794010 светло-серый (или эквивалент)</t>
  </si>
  <si>
    <t>Чернильный картридж HP CZ130A (711) C Голубой (или эквивалент)</t>
  </si>
  <si>
    <t>Чернильный картридж HP CZ131A (711) M Пурпурный (или эквивалент)</t>
  </si>
  <si>
    <t>Чернильный картридж  HP CZ132A (711) Y Желтый (или эквивалент)</t>
  </si>
  <si>
    <t>Чернильный картридж HP CZ133A (711) Bk Черный (или эквивалент)</t>
  </si>
  <si>
    <t>Тонер-картридж Xerox 108R00909 (3140) (или эквивалент)</t>
  </si>
  <si>
    <t>Картридж Fplus 30STB03 Black (или эквивалент)</t>
  </si>
  <si>
    <t>Предложение 3</t>
  </si>
  <si>
    <t>В связи с тем, что среднеарифметическое значение ценовых предложений превышает предел доведенных лимитов бюджетных обязательств, начальная (максимальная) цена контракта, в соответствии со ст. 72 Бюджетного кодекса РФ, не может превышать лимит бюджетных обязательств и составляет 400000 рублей 00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</si>
</sst>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Arial"/>
      <family val="2"/>
      <charset val="204"/>
    </font>
    <font>
      <sz val="11"/>
      <color rgb="FF000000"/>
      <name val="PT Astra Serif"/>
      <family val="1"/>
      <charset val="204"/>
    </font>
    <font>
      <sz val="9"/>
      <color indexed="8"/>
      <name val="PT Astra Serif"/>
      <family val="1"/>
      <charset val="204"/>
    </font>
    <font>
      <sz val="10"/>
      <color indexed="8"/>
      <name val="PT Astra Serif"/>
      <family val="1"/>
      <charset val="204"/>
    </font>
    <font>
      <sz val="10"/>
      <name val="PT Astra Serif"/>
      <family val="1"/>
      <charset val="204"/>
    </font>
    <font>
      <b/>
      <sz val="12"/>
      <color indexed="8"/>
      <name val="PT Astra Serif"/>
      <family val="1"/>
      <charset val="204"/>
    </font>
    <font>
      <b/>
      <sz val="12"/>
      <color indexed="12"/>
      <name val="PT Astra Serif"/>
      <family val="1"/>
      <charset val="204"/>
    </font>
    <font>
      <sz val="12"/>
      <color indexed="8"/>
      <name val="PT Astra Serif"/>
      <family val="1"/>
      <charset val="204"/>
    </font>
    <font>
      <sz val="12"/>
      <name val="PT Astra Serif"/>
      <family val="1"/>
      <charset val="204"/>
    </font>
    <font>
      <sz val="12"/>
      <color indexed="12"/>
      <name val="PT Astra Serif"/>
      <family val="1"/>
      <charset val="204"/>
    </font>
    <font>
      <i/>
      <sz val="12"/>
      <color indexed="12"/>
      <name val="PT Astra Serif"/>
      <family val="1"/>
      <charset val="204"/>
    </font>
    <font>
      <b/>
      <sz val="10"/>
      <color indexed="8"/>
      <name val="PT Astra Serif"/>
      <family val="1"/>
      <charset val="204"/>
    </font>
    <font>
      <b/>
      <sz val="10"/>
      <name val="PT Astra Serif"/>
      <family val="1"/>
      <charset val="204"/>
    </font>
    <font>
      <sz val="10"/>
      <color rgb="FF0000FF"/>
      <name val="PT Astra Serif"/>
      <family val="1"/>
      <charset val="204"/>
    </font>
    <font>
      <b/>
      <sz val="12"/>
      <name val="PT Astra Serif"/>
      <family val="1"/>
      <charset val="204"/>
    </font>
    <font>
      <sz val="12"/>
      <color rgb="FF0000FF"/>
      <name val="PT Astra Serif"/>
      <family val="1"/>
      <charset val="204"/>
    </font>
    <font>
      <b/>
      <sz val="11"/>
      <color rgb="FF0000FF"/>
      <name val="PT Astra Serif"/>
      <family val="1"/>
      <charset val="204"/>
    </font>
    <font>
      <b/>
      <sz val="12"/>
      <color rgb="FF0000FF"/>
      <name val="PT Astra Serif"/>
      <family val="1"/>
      <charset val="204"/>
    </font>
    <font>
      <i/>
      <sz val="12"/>
      <color rgb="FF0000FF"/>
      <name val="PT Astra Serif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sz val="12"/>
      <color indexed="12"/>
      <name val="Times New Roman"/>
      <family val="1"/>
      <charset val="204"/>
    </font>
    <font>
      <i/>
      <sz val="12"/>
      <color indexed="12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i/>
      <sz val="12"/>
      <color rgb="FF0000FF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3" fillId="0" borderId="0">
      <alignment horizontal="left" vertical="center"/>
    </xf>
    <xf numFmtId="0" fontId="3" fillId="0" borderId="0">
      <alignment horizontal="center" vertical="center"/>
    </xf>
  </cellStyleXfs>
  <cellXfs count="86">
    <xf numFmtId="0" fontId="0" fillId="0" borderId="0" xfId="0"/>
    <xf numFmtId="0" fontId="5" fillId="0" borderId="0" xfId="1" applyFont="1"/>
    <xf numFmtId="0" fontId="4" fillId="0" borderId="0" xfId="1" applyFont="1"/>
    <xf numFmtId="0" fontId="5" fillId="0" borderId="0" xfId="1" applyFont="1" applyBorder="1"/>
    <xf numFmtId="0" fontId="4" fillId="0" borderId="0" xfId="1" applyFont="1" applyBorder="1"/>
    <xf numFmtId="0" fontId="4" fillId="0" borderId="0" xfId="1" applyFont="1" applyFill="1" applyBorder="1"/>
    <xf numFmtId="0" fontId="4" fillId="0" borderId="0" xfId="1" applyFont="1" applyFill="1"/>
    <xf numFmtId="0" fontId="7" fillId="0" borderId="0" xfId="0" applyFont="1"/>
    <xf numFmtId="0" fontId="8" fillId="0" borderId="0" xfId="1" applyFont="1"/>
    <xf numFmtId="0" fontId="13" fillId="0" borderId="0" xfId="1" applyFont="1" applyBorder="1"/>
    <xf numFmtId="0" fontId="14" fillId="0" borderId="0" xfId="0" applyFont="1" applyBorder="1" applyAlignment="1">
      <alignment vertical="center" wrapText="1"/>
    </xf>
    <xf numFmtId="0" fontId="8" fillId="0" borderId="0" xfId="1" applyFont="1" applyBorder="1" applyAlignment="1">
      <alignment horizontal="center"/>
    </xf>
    <xf numFmtId="0" fontId="18" fillId="3" borderId="1" xfId="1" applyFont="1" applyFill="1" applyBorder="1" applyAlignment="1">
      <alignment horizontal="center" vertical="center" wrapText="1"/>
    </xf>
    <xf numFmtId="0" fontId="17" fillId="0" borderId="4" xfId="1" applyFont="1" applyFill="1" applyBorder="1" applyAlignment="1">
      <alignment horizontal="center" vertical="center" wrapText="1"/>
    </xf>
    <xf numFmtId="0" fontId="19" fillId="0" borderId="3" xfId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2" fontId="9" fillId="0" borderId="1" xfId="1" applyNumberFormat="1" applyFont="1" applyBorder="1" applyAlignment="1">
      <alignment horizontal="center" vertical="center"/>
    </xf>
    <xf numFmtId="4" fontId="9" fillId="0" borderId="1" xfId="1" applyNumberFormat="1" applyFont="1" applyBorder="1" applyAlignment="1">
      <alignment horizontal="center" vertical="center"/>
    </xf>
    <xf numFmtId="4" fontId="10" fillId="0" borderId="1" xfId="1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7" fillId="0" borderId="3" xfId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/>
    </xf>
    <xf numFmtId="0" fontId="9" fillId="0" borderId="2" xfId="1" applyFont="1" applyBorder="1"/>
    <xf numFmtId="0" fontId="9" fillId="0" borderId="0" xfId="1" applyFont="1" applyBorder="1"/>
    <xf numFmtId="0" fontId="9" fillId="0" borderId="3" xfId="1" applyFont="1" applyBorder="1"/>
    <xf numFmtId="0" fontId="9" fillId="0" borderId="1" xfId="1" applyFont="1" applyBorder="1" applyAlignment="1"/>
    <xf numFmtId="4" fontId="17" fillId="0" borderId="1" xfId="1" applyNumberFormat="1" applyFont="1" applyBorder="1" applyAlignment="1">
      <alignment horizontal="center"/>
    </xf>
    <xf numFmtId="0" fontId="8" fillId="0" borderId="0" xfId="1" applyFont="1" applyBorder="1" applyAlignment="1"/>
    <xf numFmtId="4" fontId="8" fillId="0" borderId="0" xfId="1" applyNumberFormat="1" applyFont="1" applyBorder="1" applyAlignment="1">
      <alignment horizontal="center"/>
    </xf>
    <xf numFmtId="0" fontId="13" fillId="0" borderId="0" xfId="1" applyFont="1"/>
    <xf numFmtId="0" fontId="10" fillId="0" borderId="0" xfId="0" applyFont="1"/>
    <xf numFmtId="0" fontId="19" fillId="0" borderId="1" xfId="0" applyFont="1" applyBorder="1" applyAlignment="1">
      <alignment horizontal="center" vertical="center" wrapText="1"/>
    </xf>
    <xf numFmtId="0" fontId="13" fillId="0" borderId="0" xfId="1" applyFont="1" applyBorder="1" applyAlignment="1">
      <alignment horizontal="center" vertical="top"/>
    </xf>
    <xf numFmtId="0" fontId="14" fillId="0" borderId="0" xfId="0" applyFont="1" applyBorder="1" applyAlignment="1">
      <alignment horizontal="left" vertical="center" wrapText="1"/>
    </xf>
    <xf numFmtId="0" fontId="27" fillId="3" borderId="1" xfId="1" applyFont="1" applyFill="1" applyBorder="1" applyAlignment="1">
      <alignment horizontal="center" vertical="center" wrapText="1"/>
    </xf>
    <xf numFmtId="0" fontId="27" fillId="3" borderId="5" xfId="1" applyFont="1" applyFill="1" applyBorder="1" applyAlignment="1">
      <alignment horizontal="center" vertical="center" wrapText="1"/>
    </xf>
    <xf numFmtId="0" fontId="25" fillId="0" borderId="4" xfId="1" applyFont="1" applyFill="1" applyBorder="1" applyAlignment="1">
      <alignment horizontal="center" vertical="center" wrapText="1"/>
    </xf>
    <xf numFmtId="0" fontId="28" fillId="0" borderId="1" xfId="1" applyFont="1" applyFill="1" applyBorder="1" applyAlignment="1">
      <alignment horizontal="center" vertical="center" wrapText="1"/>
    </xf>
    <xf numFmtId="4" fontId="29" fillId="0" borderId="3" xfId="1" applyNumberFormat="1" applyFont="1" applyBorder="1" applyAlignment="1">
      <alignment horizontal="center" vertical="center"/>
    </xf>
    <xf numFmtId="4" fontId="29" fillId="0" borderId="1" xfId="1" applyNumberFormat="1" applyFont="1" applyBorder="1" applyAlignment="1">
      <alignment horizontal="center" vertical="center"/>
    </xf>
    <xf numFmtId="4" fontId="30" fillId="0" borderId="1" xfId="1" applyNumberFormat="1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29" fillId="0" borderId="1" xfId="1" applyFont="1" applyBorder="1" applyAlignment="1"/>
    <xf numFmtId="4" fontId="25" fillId="0" borderId="1" xfId="1" applyNumberFormat="1" applyFont="1" applyBorder="1" applyAlignment="1">
      <alignment horizontal="center"/>
    </xf>
    <xf numFmtId="0" fontId="29" fillId="0" borderId="0" xfId="1" applyFont="1" applyBorder="1"/>
    <xf numFmtId="0" fontId="30" fillId="0" borderId="0" xfId="0" applyFont="1" applyBorder="1" applyAlignment="1">
      <alignment horizontal="left" vertical="center" wrapText="1"/>
    </xf>
    <xf numFmtId="0" fontId="30" fillId="0" borderId="0" xfId="0" applyFont="1" applyBorder="1" applyAlignment="1">
      <alignment vertical="center" wrapText="1"/>
    </xf>
    <xf numFmtId="0" fontId="29" fillId="0" borderId="0" xfId="1" applyFont="1" applyBorder="1" applyAlignment="1">
      <alignment horizontal="center" vertical="top"/>
    </xf>
    <xf numFmtId="0" fontId="5" fillId="0" borderId="0" xfId="1" applyFont="1" applyBorder="1" applyAlignment="1">
      <alignment horizontal="center"/>
    </xf>
    <xf numFmtId="2" fontId="38" fillId="0" borderId="1" xfId="0" applyNumberFormat="1" applyFont="1" applyBorder="1" applyAlignment="1">
      <alignment horizontal="center" vertical="center"/>
    </xf>
    <xf numFmtId="0" fontId="38" fillId="0" borderId="0" xfId="0" applyFont="1"/>
    <xf numFmtId="0" fontId="29" fillId="0" borderId="0" xfId="1" applyFont="1"/>
    <xf numFmtId="0" fontId="30" fillId="0" borderId="0" xfId="0" applyFont="1"/>
    <xf numFmtId="0" fontId="38" fillId="0" borderId="1" xfId="0" applyFont="1" applyFill="1" applyBorder="1" applyAlignment="1">
      <alignment horizontal="left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38" fillId="4" borderId="1" xfId="0" applyFont="1" applyFill="1" applyBorder="1" applyAlignment="1">
      <alignment horizontal="left" vertical="center" wrapText="1"/>
    </xf>
    <xf numFmtId="0" fontId="28" fillId="4" borderId="1" xfId="1" applyFont="1" applyFill="1" applyBorder="1" applyAlignment="1">
      <alignment horizontal="center" vertical="center" wrapText="1"/>
    </xf>
    <xf numFmtId="0" fontId="38" fillId="4" borderId="1" xfId="0" applyFont="1" applyFill="1" applyBorder="1" applyAlignment="1">
      <alignment horizontal="center" vertical="center" wrapText="1"/>
    </xf>
    <xf numFmtId="0" fontId="29" fillId="0" borderId="0" xfId="1" applyFont="1" applyBorder="1" applyAlignment="1">
      <alignment horizontal="center"/>
    </xf>
    <xf numFmtId="0" fontId="27" fillId="4" borderId="0" xfId="0" applyFont="1" applyFill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30" fillId="0" borderId="0" xfId="0" applyFont="1" applyBorder="1" applyAlignment="1">
      <alignment horizontal="left" vertical="center" wrapText="1"/>
    </xf>
    <xf numFmtId="0" fontId="25" fillId="3" borderId="1" xfId="1" applyFont="1" applyFill="1" applyBorder="1" applyAlignment="1">
      <alignment horizontal="center" vertical="center" wrapText="1"/>
    </xf>
    <xf numFmtId="0" fontId="25" fillId="3" borderId="4" xfId="1" applyFont="1" applyFill="1" applyBorder="1" applyAlignment="1">
      <alignment horizontal="center" vertical="center" wrapText="1"/>
    </xf>
    <xf numFmtId="0" fontId="31" fillId="4" borderId="0" xfId="0" applyFont="1" applyFill="1" applyBorder="1" applyAlignment="1">
      <alignment horizontal="center"/>
    </xf>
    <xf numFmtId="0" fontId="29" fillId="0" borderId="0" xfId="1" applyFont="1" applyBorder="1" applyAlignment="1">
      <alignment horizontal="center"/>
    </xf>
    <xf numFmtId="0" fontId="35" fillId="0" borderId="0" xfId="0" applyFont="1" applyBorder="1" applyAlignment="1">
      <alignment horizontal="left" vertical="center" wrapText="1"/>
    </xf>
    <xf numFmtId="0" fontId="36" fillId="0" borderId="0" xfId="0" applyFont="1" applyBorder="1" applyAlignment="1">
      <alignment horizontal="left" vertical="center" wrapText="1"/>
    </xf>
    <xf numFmtId="0" fontId="25" fillId="0" borderId="1" xfId="1" applyFont="1" applyBorder="1" applyAlignment="1"/>
    <xf numFmtId="0" fontId="25" fillId="0" borderId="6" xfId="1" applyFont="1" applyBorder="1" applyAlignment="1"/>
    <xf numFmtId="0" fontId="29" fillId="0" borderId="0" xfId="1" applyNumberFormat="1" applyFont="1" applyAlignment="1">
      <alignment horizontal="left" vertical="top" wrapText="1"/>
    </xf>
    <xf numFmtId="0" fontId="26" fillId="3" borderId="1" xfId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 wrapText="1"/>
    </xf>
    <xf numFmtId="0" fontId="20" fillId="4" borderId="0" xfId="0" applyFont="1" applyFill="1" applyBorder="1" applyAlignment="1">
      <alignment horizontal="center"/>
    </xf>
    <xf numFmtId="0" fontId="22" fillId="4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23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13" fillId="0" borderId="0" xfId="1" applyFont="1" applyBorder="1" applyAlignment="1">
      <alignment horizontal="center"/>
    </xf>
    <xf numFmtId="0" fontId="17" fillId="3" borderId="1" xfId="1" applyFont="1" applyFill="1" applyBorder="1" applyAlignment="1">
      <alignment horizontal="center" vertical="center" wrapText="1"/>
    </xf>
    <xf numFmtId="0" fontId="17" fillId="0" borderId="1" xfId="1" applyFont="1" applyBorder="1" applyAlignment="1"/>
    <xf numFmtId="2" fontId="5" fillId="0" borderId="0" xfId="1" applyNumberFormat="1" applyFont="1"/>
    <xf numFmtId="2" fontId="29" fillId="0" borderId="0" xfId="1" applyNumberFormat="1" applyFont="1"/>
  </cellXfs>
  <cellStyles count="5">
    <cellStyle name="Excel Built-in Normal" xfId="1"/>
    <cellStyle name="Excel Built-in Normal_azk185" xfId="2"/>
    <cellStyle name="S10" xfId="3"/>
    <cellStyle name="S9" xfId="4"/>
    <cellStyle name="Обычный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16</xdr:row>
      <xdr:rowOff>638175</xdr:rowOff>
    </xdr:from>
    <xdr:to>
      <xdr:col>1</xdr:col>
      <xdr:colOff>190500</xdr:colOff>
      <xdr:row>16</xdr:row>
      <xdr:rowOff>866775</xdr:rowOff>
    </xdr:to>
    <xdr:pic>
      <xdr:nvPicPr>
        <xdr:cNvPr id="1027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" y="3657600"/>
          <a:ext cx="1619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83821</xdr:colOff>
      <xdr:row>12</xdr:row>
      <xdr:rowOff>22861</xdr:rowOff>
    </xdr:from>
    <xdr:to>
      <xdr:col>1</xdr:col>
      <xdr:colOff>1653541</xdr:colOff>
      <xdr:row>15</xdr:row>
      <xdr:rowOff>36196</xdr:rowOff>
    </xdr:to>
    <xdr:pic>
      <xdr:nvPicPr>
        <xdr:cNvPr id="5" name="Рисунок 4"/>
        <xdr:cNvPicPr/>
      </xdr:nvPicPr>
      <xdr:blipFill rotWithShape="1">
        <a:blip xmlns:r="http://schemas.openxmlformats.org/officeDocument/2006/relationships" r:embed="rId2"/>
        <a:srcRect l="46050" t="35654" r="41093" b="54491"/>
        <a:stretch/>
      </xdr:blipFill>
      <xdr:spPr bwMode="auto">
        <a:xfrm>
          <a:off x="502921" y="6728461"/>
          <a:ext cx="1569720" cy="63246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638175</xdr:rowOff>
    </xdr:from>
    <xdr:to>
      <xdr:col>1</xdr:col>
      <xdr:colOff>190500</xdr:colOff>
      <xdr:row>14</xdr:row>
      <xdr:rowOff>866775</xdr:rowOff>
    </xdr:to>
    <xdr:pic>
      <xdr:nvPicPr>
        <xdr:cNvPr id="10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6353175"/>
          <a:ext cx="1619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83821</xdr:colOff>
      <xdr:row>12</xdr:row>
      <xdr:rowOff>57150</xdr:rowOff>
    </xdr:from>
    <xdr:to>
      <xdr:col>1</xdr:col>
      <xdr:colOff>1672591</xdr:colOff>
      <xdr:row>12</xdr:row>
      <xdr:rowOff>628650</xdr:rowOff>
    </xdr:to>
    <xdr:pic>
      <xdr:nvPicPr>
        <xdr:cNvPr id="11" name="Рисунок 10"/>
        <xdr:cNvPicPr/>
      </xdr:nvPicPr>
      <xdr:blipFill rotWithShape="1">
        <a:blip xmlns:r="http://schemas.openxmlformats.org/officeDocument/2006/relationships" r:embed="rId2"/>
        <a:srcRect l="46050" t="35654" r="41093" b="54491"/>
        <a:stretch/>
      </xdr:blipFill>
      <xdr:spPr bwMode="auto">
        <a:xfrm>
          <a:off x="493396" y="4924425"/>
          <a:ext cx="1588770" cy="5715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2"/>
  <sheetViews>
    <sheetView tabSelected="1" view="pageBreakPreview" topLeftCell="A56" zoomScale="80" zoomScaleNormal="80" zoomScaleSheetLayoutView="80" workbookViewId="0">
      <selection activeCell="E81" sqref="E81"/>
    </sheetView>
  </sheetViews>
  <sheetFormatPr defaultColWidth="9.28515625" defaultRowHeight="12"/>
  <cols>
    <col min="1" max="1" width="6.140625" style="1" customWidth="1"/>
    <col min="2" max="2" width="42.7109375" style="1" customWidth="1"/>
    <col min="3" max="3" width="12.85546875" style="1" customWidth="1"/>
    <col min="4" max="4" width="9.140625" style="1" customWidth="1"/>
    <col min="5" max="5" width="16.85546875" style="1" customWidth="1"/>
    <col min="6" max="6" width="17.7109375" style="1" customWidth="1"/>
    <col min="7" max="7" width="17.42578125" style="1" customWidth="1"/>
    <col min="8" max="8" width="26.28515625" style="1" customWidth="1"/>
    <col min="9" max="9" width="17.42578125" style="1" customWidth="1"/>
    <col min="10" max="10" width="19" style="1" customWidth="1"/>
    <col min="11" max="16384" width="9.28515625" style="1"/>
  </cols>
  <sheetData>
    <row r="1" spans="1:12" ht="15.75">
      <c r="A1" s="60" t="s">
        <v>5</v>
      </c>
      <c r="B1" s="60"/>
      <c r="C1" s="60"/>
      <c r="D1" s="60"/>
      <c r="E1" s="60"/>
      <c r="F1" s="60"/>
      <c r="G1" s="60"/>
      <c r="H1" s="60"/>
      <c r="I1" s="60"/>
      <c r="J1" s="60"/>
      <c r="K1" s="3"/>
      <c r="L1" s="3"/>
    </row>
    <row r="2" spans="1:12" ht="14.25">
      <c r="A2" s="66"/>
      <c r="B2" s="66"/>
      <c r="C2" s="66"/>
      <c r="D2" s="66"/>
      <c r="E2" s="66"/>
      <c r="F2" s="66"/>
      <c r="G2" s="66"/>
      <c r="H2" s="66"/>
      <c r="I2" s="66"/>
      <c r="J2" s="66"/>
      <c r="K2" s="3"/>
      <c r="L2" s="3"/>
    </row>
    <row r="3" spans="1:12" ht="15.75">
      <c r="A3" s="61"/>
      <c r="B3" s="62"/>
      <c r="C3" s="62"/>
      <c r="D3" s="62"/>
      <c r="E3" s="62"/>
      <c r="F3" s="62"/>
      <c r="G3" s="62"/>
      <c r="H3" s="62"/>
      <c r="I3" s="62"/>
      <c r="J3" s="62"/>
      <c r="K3" s="3"/>
      <c r="L3" s="3"/>
    </row>
    <row r="4" spans="1:12" ht="15.75">
      <c r="A4" s="45"/>
      <c r="B4" s="45"/>
      <c r="C4" s="45"/>
      <c r="D4" s="45"/>
      <c r="E4" s="45"/>
      <c r="F4" s="45"/>
      <c r="G4" s="45"/>
      <c r="H4" s="45"/>
      <c r="I4" s="45"/>
      <c r="J4" s="45"/>
      <c r="K4" s="3"/>
      <c r="L4" s="3"/>
    </row>
    <row r="5" spans="1:12" ht="15.75">
      <c r="A5" s="63" t="s">
        <v>13</v>
      </c>
      <c r="B5" s="63"/>
      <c r="C5" s="63"/>
      <c r="D5" s="63"/>
      <c r="E5" s="63"/>
      <c r="F5" s="63"/>
      <c r="G5" s="63"/>
      <c r="H5" s="63"/>
      <c r="I5" s="63"/>
      <c r="J5" s="63"/>
      <c r="K5" s="3"/>
      <c r="L5" s="3"/>
    </row>
    <row r="6" spans="1:12" ht="15.75">
      <c r="A6" s="63" t="s">
        <v>18</v>
      </c>
      <c r="B6" s="63"/>
      <c r="C6" s="63"/>
      <c r="D6" s="63"/>
      <c r="E6" s="63"/>
      <c r="F6" s="63"/>
      <c r="G6" s="63"/>
      <c r="H6" s="63"/>
      <c r="I6" s="63"/>
      <c r="J6" s="63"/>
      <c r="K6" s="3"/>
      <c r="L6" s="3"/>
    </row>
    <row r="7" spans="1:12" ht="15.75">
      <c r="A7" s="63" t="s">
        <v>19</v>
      </c>
      <c r="B7" s="63"/>
      <c r="C7" s="63"/>
      <c r="D7" s="63"/>
      <c r="E7" s="63"/>
      <c r="F7" s="63"/>
      <c r="G7" s="63"/>
      <c r="H7" s="63"/>
      <c r="I7" s="63"/>
      <c r="J7" s="63"/>
      <c r="K7" s="3"/>
      <c r="L7" s="3"/>
    </row>
    <row r="8" spans="1:12" ht="15.75">
      <c r="A8" s="68" t="s">
        <v>28</v>
      </c>
      <c r="B8" s="69"/>
      <c r="C8" s="69"/>
      <c r="D8" s="69"/>
      <c r="E8" s="69"/>
      <c r="F8" s="69"/>
      <c r="G8" s="69"/>
      <c r="H8" s="69"/>
      <c r="I8" s="69"/>
      <c r="J8" s="69"/>
      <c r="K8" s="3"/>
      <c r="L8" s="3"/>
    </row>
    <row r="9" spans="1:12" ht="15.75">
      <c r="A9" s="46"/>
      <c r="B9" s="46"/>
      <c r="C9" s="46"/>
      <c r="D9" s="46"/>
      <c r="E9" s="46"/>
      <c r="F9" s="46"/>
      <c r="G9" s="46"/>
      <c r="H9" s="46"/>
      <c r="I9" s="46"/>
      <c r="J9" s="46"/>
      <c r="K9" s="3"/>
      <c r="L9" s="3"/>
    </row>
    <row r="10" spans="1:12" ht="15.75">
      <c r="A10" s="63" t="s">
        <v>29</v>
      </c>
      <c r="B10" s="63"/>
      <c r="C10" s="63"/>
      <c r="D10" s="63"/>
      <c r="E10" s="63"/>
      <c r="F10" s="63"/>
      <c r="G10" s="63"/>
      <c r="H10" s="63"/>
      <c r="I10" s="63"/>
      <c r="J10" s="63"/>
      <c r="K10" s="3"/>
      <c r="L10" s="3"/>
    </row>
    <row r="11" spans="1:12" ht="15.75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3"/>
      <c r="L11" s="3"/>
    </row>
    <row r="12" spans="1:12" ht="15.75">
      <c r="A12" s="63" t="s">
        <v>20</v>
      </c>
      <c r="B12" s="63"/>
      <c r="C12" s="63"/>
      <c r="D12" s="63"/>
      <c r="E12" s="63"/>
      <c r="F12" s="63"/>
      <c r="G12" s="63"/>
      <c r="H12" s="63"/>
      <c r="I12" s="63"/>
      <c r="J12" s="63"/>
      <c r="K12" s="3"/>
      <c r="L12" s="3"/>
    </row>
    <row r="13" spans="1:12" ht="15.75">
      <c r="A13" s="67"/>
      <c r="B13" s="67"/>
      <c r="C13" s="67"/>
      <c r="D13" s="67"/>
      <c r="E13" s="67"/>
      <c r="F13" s="67"/>
      <c r="G13" s="67"/>
      <c r="H13" s="67"/>
      <c r="I13" s="67"/>
      <c r="J13" s="67"/>
      <c r="K13" s="3"/>
      <c r="L13" s="3"/>
    </row>
    <row r="14" spans="1:12" ht="15.75">
      <c r="A14" s="59"/>
      <c r="B14" s="59"/>
      <c r="C14" s="59"/>
      <c r="D14" s="59"/>
      <c r="E14" s="59"/>
      <c r="F14" s="59"/>
      <c r="G14" s="59"/>
      <c r="H14" s="59"/>
      <c r="I14" s="59"/>
      <c r="J14" s="59"/>
      <c r="K14" s="3"/>
      <c r="L14" s="3"/>
    </row>
    <row r="15" spans="1:12" ht="15.75">
      <c r="A15" s="59"/>
      <c r="B15" s="59"/>
      <c r="C15" s="59"/>
      <c r="D15" s="59"/>
      <c r="E15" s="59"/>
      <c r="F15" s="59"/>
      <c r="G15" s="59"/>
      <c r="H15" s="59"/>
      <c r="I15" s="59"/>
      <c r="J15" s="59"/>
      <c r="K15" s="3"/>
      <c r="L15" s="3"/>
    </row>
    <row r="16" spans="1:12" ht="15.75">
      <c r="A16" s="47"/>
      <c r="B16" s="63"/>
      <c r="C16" s="63"/>
      <c r="D16" s="63"/>
      <c r="E16" s="63"/>
      <c r="F16" s="63"/>
      <c r="G16" s="47"/>
      <c r="H16" s="47"/>
      <c r="I16" s="47"/>
      <c r="J16" s="47"/>
      <c r="K16" s="3"/>
      <c r="L16" s="3"/>
    </row>
    <row r="17" spans="1:12" ht="15.75">
      <c r="A17" s="48" t="s">
        <v>6</v>
      </c>
      <c r="B17" s="63" t="s">
        <v>21</v>
      </c>
      <c r="C17" s="63"/>
      <c r="D17" s="63"/>
      <c r="E17" s="63"/>
      <c r="F17" s="63"/>
      <c r="G17" s="63"/>
      <c r="H17" s="63"/>
      <c r="I17" s="63"/>
      <c r="J17" s="63"/>
      <c r="K17" s="3"/>
      <c r="L17" s="3"/>
    </row>
    <row r="18" spans="1:12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3"/>
      <c r="L18" s="3"/>
    </row>
    <row r="19" spans="1:12" ht="15.75">
      <c r="A19" s="64" t="s">
        <v>1</v>
      </c>
      <c r="B19" s="65" t="s">
        <v>22</v>
      </c>
      <c r="C19" s="73" t="s">
        <v>0</v>
      </c>
      <c r="D19" s="64" t="s">
        <v>23</v>
      </c>
      <c r="E19" s="64" t="s">
        <v>12</v>
      </c>
      <c r="F19" s="64"/>
      <c r="G19" s="64"/>
      <c r="H19" s="64" t="s">
        <v>3</v>
      </c>
      <c r="I19" s="64" t="s">
        <v>4</v>
      </c>
      <c r="J19" s="64" t="s">
        <v>7</v>
      </c>
      <c r="K19" s="3"/>
      <c r="L19" s="3"/>
    </row>
    <row r="20" spans="1:12" ht="91.5" customHeight="1">
      <c r="A20" s="64"/>
      <c r="B20" s="65"/>
      <c r="C20" s="73"/>
      <c r="D20" s="64"/>
      <c r="E20" s="35" t="s">
        <v>8</v>
      </c>
      <c r="F20" s="36" t="s">
        <v>9</v>
      </c>
      <c r="G20" s="36" t="s">
        <v>79</v>
      </c>
      <c r="H20" s="64"/>
      <c r="I20" s="64"/>
      <c r="J20" s="64"/>
      <c r="K20" s="3"/>
      <c r="L20" s="3"/>
    </row>
    <row r="21" spans="1:12" ht="31.5">
      <c r="A21" s="37">
        <v>1</v>
      </c>
      <c r="B21" s="54" t="s">
        <v>39</v>
      </c>
      <c r="C21" s="38" t="s">
        <v>27</v>
      </c>
      <c r="D21" s="55">
        <v>2</v>
      </c>
      <c r="E21" s="50">
        <v>420</v>
      </c>
      <c r="F21" s="50">
        <v>500</v>
      </c>
      <c r="G21" s="50">
        <v>525</v>
      </c>
      <c r="H21" s="39">
        <f t="shared" ref="H21:H52" si="0">ROUND(SUM(E21,F21,G21)/3,2)</f>
        <v>481.67</v>
      </c>
      <c r="I21" s="40">
        <f t="shared" ref="I21:I52" si="1">SQRT(VARA(E21,F21,G21))/H21*100</f>
        <v>11.387106436567452</v>
      </c>
      <c r="J21" s="41">
        <f t="shared" ref="J21:J52" si="2">D21*H21</f>
        <v>963.34</v>
      </c>
      <c r="K21" s="3"/>
      <c r="L21" s="3"/>
    </row>
    <row r="22" spans="1:12" ht="47.25">
      <c r="A22" s="37">
        <v>2</v>
      </c>
      <c r="B22" s="54" t="s">
        <v>40</v>
      </c>
      <c r="C22" s="38" t="s">
        <v>27</v>
      </c>
      <c r="D22" s="55">
        <v>80</v>
      </c>
      <c r="E22" s="50">
        <v>450</v>
      </c>
      <c r="F22" s="50">
        <v>480</v>
      </c>
      <c r="G22" s="50">
        <v>504</v>
      </c>
      <c r="H22" s="39">
        <f t="shared" si="0"/>
        <v>478</v>
      </c>
      <c r="I22" s="40">
        <f t="shared" si="1"/>
        <v>5.6601461332504952</v>
      </c>
      <c r="J22" s="41">
        <f t="shared" si="2"/>
        <v>38240</v>
      </c>
      <c r="K22" s="3"/>
      <c r="L22" s="3"/>
    </row>
    <row r="23" spans="1:12" ht="31.5">
      <c r="A23" s="42">
        <v>3</v>
      </c>
      <c r="B23" s="54" t="s">
        <v>41</v>
      </c>
      <c r="C23" s="38" t="s">
        <v>27</v>
      </c>
      <c r="D23" s="55">
        <v>3</v>
      </c>
      <c r="E23" s="50">
        <v>320</v>
      </c>
      <c r="F23" s="50">
        <v>350</v>
      </c>
      <c r="G23" s="50">
        <v>367.5</v>
      </c>
      <c r="H23" s="39">
        <f t="shared" si="0"/>
        <v>345.83</v>
      </c>
      <c r="I23" s="40">
        <f t="shared" si="1"/>
        <v>6.9463490276530742</v>
      </c>
      <c r="J23" s="41">
        <f t="shared" si="2"/>
        <v>1037.49</v>
      </c>
      <c r="K23" s="3"/>
      <c r="L23" s="3"/>
    </row>
    <row r="24" spans="1:12" ht="31.5">
      <c r="A24" s="37">
        <v>4</v>
      </c>
      <c r="B24" s="54" t="s">
        <v>42</v>
      </c>
      <c r="C24" s="38" t="s">
        <v>27</v>
      </c>
      <c r="D24" s="55">
        <v>6</v>
      </c>
      <c r="E24" s="50">
        <v>625</v>
      </c>
      <c r="F24" s="50">
        <v>640</v>
      </c>
      <c r="G24" s="50">
        <v>672</v>
      </c>
      <c r="H24" s="39">
        <f t="shared" si="0"/>
        <v>645.66999999999996</v>
      </c>
      <c r="I24" s="40">
        <f t="shared" si="1"/>
        <v>3.7181444762868212</v>
      </c>
      <c r="J24" s="41">
        <f t="shared" si="2"/>
        <v>3874.0199999999995</v>
      </c>
      <c r="K24" s="3"/>
      <c r="L24" s="3"/>
    </row>
    <row r="25" spans="1:12" ht="31.5">
      <c r="A25" s="37">
        <v>5</v>
      </c>
      <c r="B25" s="54" t="s">
        <v>43</v>
      </c>
      <c r="C25" s="38" t="s">
        <v>27</v>
      </c>
      <c r="D25" s="55">
        <v>2</v>
      </c>
      <c r="E25" s="50">
        <v>610</v>
      </c>
      <c r="F25" s="50">
        <v>600</v>
      </c>
      <c r="G25" s="50">
        <v>630</v>
      </c>
      <c r="H25" s="39">
        <f t="shared" si="0"/>
        <v>613.33000000000004</v>
      </c>
      <c r="I25" s="40">
        <f t="shared" si="1"/>
        <v>2.4905438045618942</v>
      </c>
      <c r="J25" s="41">
        <f t="shared" si="2"/>
        <v>1226.6600000000001</v>
      </c>
      <c r="K25" s="3"/>
      <c r="L25" s="3"/>
    </row>
    <row r="26" spans="1:12" ht="31.5">
      <c r="A26" s="42">
        <v>6</v>
      </c>
      <c r="B26" s="54" t="s">
        <v>44</v>
      </c>
      <c r="C26" s="38" t="s">
        <v>27</v>
      </c>
      <c r="D26" s="55">
        <v>3</v>
      </c>
      <c r="E26" s="50">
        <v>510</v>
      </c>
      <c r="F26" s="50">
        <v>520</v>
      </c>
      <c r="G26" s="50">
        <v>546</v>
      </c>
      <c r="H26" s="39">
        <f t="shared" si="0"/>
        <v>525.33000000000004</v>
      </c>
      <c r="I26" s="40">
        <f t="shared" si="1"/>
        <v>3.5374234264852831</v>
      </c>
      <c r="J26" s="41">
        <f t="shared" si="2"/>
        <v>1575.9900000000002</v>
      </c>
      <c r="K26" s="3"/>
      <c r="L26" s="3"/>
    </row>
    <row r="27" spans="1:12" ht="31.5">
      <c r="A27" s="37">
        <v>7</v>
      </c>
      <c r="B27" s="54" t="s">
        <v>45</v>
      </c>
      <c r="C27" s="38" t="s">
        <v>27</v>
      </c>
      <c r="D27" s="55">
        <v>6</v>
      </c>
      <c r="E27" s="50">
        <v>625</v>
      </c>
      <c r="F27" s="50">
        <v>650</v>
      </c>
      <c r="G27" s="50">
        <v>682.5</v>
      </c>
      <c r="H27" s="39">
        <f t="shared" si="0"/>
        <v>652.5</v>
      </c>
      <c r="I27" s="40">
        <f t="shared" si="1"/>
        <v>4.4186063581114166</v>
      </c>
      <c r="J27" s="41">
        <f t="shared" si="2"/>
        <v>3915</v>
      </c>
      <c r="K27" s="3"/>
      <c r="L27" s="3"/>
    </row>
    <row r="28" spans="1:12" ht="31.5">
      <c r="A28" s="37">
        <v>8</v>
      </c>
      <c r="B28" s="54" t="s">
        <v>46</v>
      </c>
      <c r="C28" s="38" t="s">
        <v>27</v>
      </c>
      <c r="D28" s="55">
        <v>15</v>
      </c>
      <c r="E28" s="50">
        <v>670</v>
      </c>
      <c r="F28" s="50">
        <v>650</v>
      </c>
      <c r="G28" s="50">
        <v>682.5</v>
      </c>
      <c r="H28" s="39">
        <f t="shared" si="0"/>
        <v>667.5</v>
      </c>
      <c r="I28" s="40">
        <f t="shared" si="1"/>
        <v>2.4559694847573037</v>
      </c>
      <c r="J28" s="41">
        <f t="shared" si="2"/>
        <v>10012.5</v>
      </c>
      <c r="K28" s="3"/>
      <c r="L28" s="3"/>
    </row>
    <row r="29" spans="1:12" ht="31.5">
      <c r="A29" s="42">
        <v>9</v>
      </c>
      <c r="B29" s="54" t="s">
        <v>47</v>
      </c>
      <c r="C29" s="38" t="s">
        <v>27</v>
      </c>
      <c r="D29" s="55">
        <v>70</v>
      </c>
      <c r="E29" s="50">
        <v>680</v>
      </c>
      <c r="F29" s="50">
        <v>700</v>
      </c>
      <c r="G29" s="50">
        <v>735</v>
      </c>
      <c r="H29" s="39">
        <f t="shared" si="0"/>
        <v>705</v>
      </c>
      <c r="I29" s="40">
        <f t="shared" si="1"/>
        <v>3.9487690516524974</v>
      </c>
      <c r="J29" s="41">
        <f t="shared" si="2"/>
        <v>49350</v>
      </c>
      <c r="K29" s="3"/>
      <c r="L29" s="3"/>
    </row>
    <row r="30" spans="1:12" ht="31.5">
      <c r="A30" s="37">
        <v>10</v>
      </c>
      <c r="B30" s="54" t="s">
        <v>48</v>
      </c>
      <c r="C30" s="38" t="s">
        <v>27</v>
      </c>
      <c r="D30" s="55">
        <v>60</v>
      </c>
      <c r="E30" s="50">
        <v>710</v>
      </c>
      <c r="F30" s="50">
        <v>750</v>
      </c>
      <c r="G30" s="50">
        <v>787.5</v>
      </c>
      <c r="H30" s="39">
        <f t="shared" si="0"/>
        <v>749.17</v>
      </c>
      <c r="I30" s="40">
        <f t="shared" si="1"/>
        <v>5.1732877514375852</v>
      </c>
      <c r="J30" s="41">
        <f t="shared" si="2"/>
        <v>44950.2</v>
      </c>
      <c r="K30" s="3"/>
      <c r="L30" s="3"/>
    </row>
    <row r="31" spans="1:12" ht="31.5">
      <c r="A31" s="37">
        <v>11</v>
      </c>
      <c r="B31" s="54" t="s">
        <v>49</v>
      </c>
      <c r="C31" s="38" t="s">
        <v>27</v>
      </c>
      <c r="D31" s="55">
        <v>6</v>
      </c>
      <c r="E31" s="50">
        <v>820</v>
      </c>
      <c r="F31" s="50">
        <v>850</v>
      </c>
      <c r="G31" s="50">
        <v>892.5</v>
      </c>
      <c r="H31" s="39">
        <f t="shared" si="0"/>
        <v>854.17</v>
      </c>
      <c r="I31" s="40">
        <f t="shared" si="1"/>
        <v>4.2648600384768054</v>
      </c>
      <c r="J31" s="41">
        <f t="shared" si="2"/>
        <v>5125.0199999999995</v>
      </c>
      <c r="K31" s="3"/>
      <c r="L31" s="3"/>
    </row>
    <row r="32" spans="1:12" ht="31.5">
      <c r="A32" s="42">
        <v>12</v>
      </c>
      <c r="B32" s="54" t="s">
        <v>50</v>
      </c>
      <c r="C32" s="38" t="s">
        <v>27</v>
      </c>
      <c r="D32" s="55">
        <v>40</v>
      </c>
      <c r="E32" s="50">
        <v>700</v>
      </c>
      <c r="F32" s="50">
        <v>700</v>
      </c>
      <c r="G32" s="50">
        <v>630</v>
      </c>
      <c r="H32" s="39">
        <f t="shared" si="0"/>
        <v>676.67</v>
      </c>
      <c r="I32" s="40">
        <f t="shared" si="1"/>
        <v>5.9725595701411036</v>
      </c>
      <c r="J32" s="41">
        <f t="shared" si="2"/>
        <v>27066.799999999999</v>
      </c>
      <c r="K32" s="3"/>
      <c r="L32" s="3"/>
    </row>
    <row r="33" spans="1:12" ht="31.5">
      <c r="A33" s="37">
        <v>13</v>
      </c>
      <c r="B33" s="54" t="s">
        <v>51</v>
      </c>
      <c r="C33" s="38" t="s">
        <v>27</v>
      </c>
      <c r="D33" s="55">
        <v>3</v>
      </c>
      <c r="E33" s="50">
        <v>930</v>
      </c>
      <c r="F33" s="50">
        <v>950</v>
      </c>
      <c r="G33" s="50">
        <v>577.5</v>
      </c>
      <c r="H33" s="39">
        <f t="shared" si="0"/>
        <v>819.17</v>
      </c>
      <c r="I33" s="40">
        <f t="shared" si="1"/>
        <v>25.578114425862346</v>
      </c>
      <c r="J33" s="41">
        <f t="shared" si="2"/>
        <v>2457.5099999999998</v>
      </c>
      <c r="K33" s="3"/>
      <c r="L33" s="3"/>
    </row>
    <row r="34" spans="1:12" ht="31.5">
      <c r="A34" s="37">
        <v>14</v>
      </c>
      <c r="B34" s="54" t="s">
        <v>52</v>
      </c>
      <c r="C34" s="38" t="s">
        <v>27</v>
      </c>
      <c r="D34" s="55">
        <v>40</v>
      </c>
      <c r="E34" s="50">
        <v>600</v>
      </c>
      <c r="F34" s="50">
        <v>600</v>
      </c>
      <c r="G34" s="50">
        <v>630</v>
      </c>
      <c r="H34" s="39">
        <f t="shared" si="0"/>
        <v>610</v>
      </c>
      <c r="I34" s="40">
        <f t="shared" si="1"/>
        <v>2.8394275533916025</v>
      </c>
      <c r="J34" s="41">
        <f t="shared" si="2"/>
        <v>24400</v>
      </c>
      <c r="K34" s="3"/>
      <c r="L34" s="3"/>
    </row>
    <row r="35" spans="1:12" ht="31.5">
      <c r="A35" s="42">
        <v>15</v>
      </c>
      <c r="B35" s="54" t="s">
        <v>53</v>
      </c>
      <c r="C35" s="38" t="s">
        <v>27</v>
      </c>
      <c r="D35" s="55">
        <v>6</v>
      </c>
      <c r="E35" s="50">
        <v>510</v>
      </c>
      <c r="F35" s="50">
        <v>550</v>
      </c>
      <c r="G35" s="50">
        <v>577.5</v>
      </c>
      <c r="H35" s="39">
        <f t="shared" si="0"/>
        <v>545.83000000000004</v>
      </c>
      <c r="I35" s="40">
        <f t="shared" si="1"/>
        <v>6.2184843432376073</v>
      </c>
      <c r="J35" s="41">
        <f t="shared" si="2"/>
        <v>3274.9800000000005</v>
      </c>
      <c r="K35" s="3"/>
      <c r="L35" s="3"/>
    </row>
    <row r="36" spans="1:12" ht="31.5">
      <c r="A36" s="37">
        <v>16</v>
      </c>
      <c r="B36" s="54" t="s">
        <v>54</v>
      </c>
      <c r="C36" s="38" t="s">
        <v>27</v>
      </c>
      <c r="D36" s="55">
        <v>6</v>
      </c>
      <c r="E36" s="50">
        <v>510</v>
      </c>
      <c r="F36" s="50">
        <v>550</v>
      </c>
      <c r="G36" s="50">
        <v>577.5</v>
      </c>
      <c r="H36" s="39">
        <f t="shared" si="0"/>
        <v>545.83000000000004</v>
      </c>
      <c r="I36" s="40">
        <f t="shared" si="1"/>
        <v>6.2184843432376073</v>
      </c>
      <c r="J36" s="41">
        <f t="shared" si="2"/>
        <v>3274.9800000000005</v>
      </c>
      <c r="K36" s="3"/>
      <c r="L36" s="3"/>
    </row>
    <row r="37" spans="1:12" ht="31.5">
      <c r="A37" s="37">
        <v>17</v>
      </c>
      <c r="B37" s="54" t="s">
        <v>55</v>
      </c>
      <c r="C37" s="38" t="s">
        <v>27</v>
      </c>
      <c r="D37" s="55">
        <v>16</v>
      </c>
      <c r="E37" s="50">
        <v>510</v>
      </c>
      <c r="F37" s="50">
        <v>550</v>
      </c>
      <c r="G37" s="50">
        <v>577.5</v>
      </c>
      <c r="H37" s="39">
        <f t="shared" si="0"/>
        <v>545.83000000000004</v>
      </c>
      <c r="I37" s="40">
        <f t="shared" si="1"/>
        <v>6.2184843432376073</v>
      </c>
      <c r="J37" s="41">
        <f t="shared" si="2"/>
        <v>8733.2800000000007</v>
      </c>
    </row>
    <row r="38" spans="1:12" ht="31.5">
      <c r="A38" s="42">
        <v>18</v>
      </c>
      <c r="B38" s="54" t="s">
        <v>56</v>
      </c>
      <c r="C38" s="38" t="s">
        <v>27</v>
      </c>
      <c r="D38" s="55">
        <v>3</v>
      </c>
      <c r="E38" s="50">
        <v>810</v>
      </c>
      <c r="F38" s="50">
        <v>800</v>
      </c>
      <c r="G38" s="50">
        <v>840</v>
      </c>
      <c r="H38" s="39">
        <f t="shared" si="0"/>
        <v>816.67</v>
      </c>
      <c r="I38" s="40">
        <f t="shared" si="1"/>
        <v>2.5489683709039546</v>
      </c>
      <c r="J38" s="41">
        <f t="shared" si="2"/>
        <v>2450.0099999999998</v>
      </c>
    </row>
    <row r="39" spans="1:12" ht="31.5">
      <c r="A39" s="37">
        <v>19</v>
      </c>
      <c r="B39" s="54" t="s">
        <v>57</v>
      </c>
      <c r="C39" s="38" t="s">
        <v>27</v>
      </c>
      <c r="D39" s="55">
        <v>2</v>
      </c>
      <c r="E39" s="50">
        <v>400</v>
      </c>
      <c r="F39" s="50">
        <v>440</v>
      </c>
      <c r="G39" s="50">
        <v>462</v>
      </c>
      <c r="H39" s="39">
        <f t="shared" si="0"/>
        <v>434</v>
      </c>
      <c r="I39" s="40">
        <f t="shared" si="1"/>
        <v>7.2425039841021706</v>
      </c>
      <c r="J39" s="41">
        <f t="shared" si="2"/>
        <v>868</v>
      </c>
    </row>
    <row r="40" spans="1:12" ht="31.5">
      <c r="A40" s="37">
        <v>20</v>
      </c>
      <c r="B40" s="54" t="s">
        <v>58</v>
      </c>
      <c r="C40" s="38" t="s">
        <v>27</v>
      </c>
      <c r="D40" s="55">
        <v>7</v>
      </c>
      <c r="E40" s="50">
        <v>810</v>
      </c>
      <c r="F40" s="50">
        <v>850</v>
      </c>
      <c r="G40" s="50">
        <v>892.5</v>
      </c>
      <c r="H40" s="39">
        <f t="shared" si="0"/>
        <v>850.83</v>
      </c>
      <c r="I40" s="40">
        <f t="shared" si="1"/>
        <v>4.8489489849075076</v>
      </c>
      <c r="J40" s="41">
        <f t="shared" si="2"/>
        <v>5955.81</v>
      </c>
    </row>
    <row r="41" spans="1:12" ht="31.5">
      <c r="A41" s="42">
        <v>21</v>
      </c>
      <c r="B41" s="54" t="s">
        <v>59</v>
      </c>
      <c r="C41" s="38" t="s">
        <v>27</v>
      </c>
      <c r="D41" s="55">
        <v>9</v>
      </c>
      <c r="E41" s="50">
        <v>810</v>
      </c>
      <c r="F41" s="50">
        <v>850</v>
      </c>
      <c r="G41" s="50">
        <v>892.5</v>
      </c>
      <c r="H41" s="39">
        <f t="shared" si="0"/>
        <v>850.83</v>
      </c>
      <c r="I41" s="40">
        <f t="shared" si="1"/>
        <v>4.8489489849075076</v>
      </c>
      <c r="J41" s="41">
        <f t="shared" si="2"/>
        <v>7657.47</v>
      </c>
    </row>
    <row r="42" spans="1:12" ht="31.5">
      <c r="A42" s="37">
        <v>22</v>
      </c>
      <c r="B42" s="54" t="s">
        <v>60</v>
      </c>
      <c r="C42" s="38" t="s">
        <v>27</v>
      </c>
      <c r="D42" s="55">
        <v>10</v>
      </c>
      <c r="E42" s="50">
        <v>410</v>
      </c>
      <c r="F42" s="50">
        <v>425</v>
      </c>
      <c r="G42" s="50">
        <v>446.25</v>
      </c>
      <c r="H42" s="39">
        <f t="shared" si="0"/>
        <v>427.08</v>
      </c>
      <c r="I42" s="40">
        <f t="shared" si="1"/>
        <v>4.2649099689352497</v>
      </c>
      <c r="J42" s="41">
        <f t="shared" si="2"/>
        <v>4270.8</v>
      </c>
    </row>
    <row r="43" spans="1:12" ht="31.5">
      <c r="A43" s="37">
        <v>23</v>
      </c>
      <c r="B43" s="54" t="s">
        <v>61</v>
      </c>
      <c r="C43" s="38" t="s">
        <v>27</v>
      </c>
      <c r="D43" s="55">
        <v>2</v>
      </c>
      <c r="E43" s="50">
        <v>720</v>
      </c>
      <c r="F43" s="50">
        <v>750</v>
      </c>
      <c r="G43" s="50">
        <v>787.5</v>
      </c>
      <c r="H43" s="39">
        <f t="shared" si="0"/>
        <v>752.5</v>
      </c>
      <c r="I43" s="40">
        <f t="shared" si="1"/>
        <v>4.4942688566341138</v>
      </c>
      <c r="J43" s="41">
        <f t="shared" si="2"/>
        <v>1505</v>
      </c>
    </row>
    <row r="44" spans="1:12" ht="31.5">
      <c r="A44" s="42">
        <v>24</v>
      </c>
      <c r="B44" s="54" t="s">
        <v>62</v>
      </c>
      <c r="C44" s="38" t="s">
        <v>27</v>
      </c>
      <c r="D44" s="55">
        <v>2</v>
      </c>
      <c r="E44" s="50">
        <v>720</v>
      </c>
      <c r="F44" s="50">
        <v>750</v>
      </c>
      <c r="G44" s="50">
        <v>787.5</v>
      </c>
      <c r="H44" s="39">
        <f t="shared" si="0"/>
        <v>752.5</v>
      </c>
      <c r="I44" s="40">
        <f t="shared" si="1"/>
        <v>4.4942688566341138</v>
      </c>
      <c r="J44" s="41">
        <f t="shared" si="2"/>
        <v>1505</v>
      </c>
    </row>
    <row r="45" spans="1:12" ht="31.5">
      <c r="A45" s="37">
        <v>25</v>
      </c>
      <c r="B45" s="54" t="s">
        <v>63</v>
      </c>
      <c r="C45" s="38" t="s">
        <v>27</v>
      </c>
      <c r="D45" s="55">
        <v>2</v>
      </c>
      <c r="E45" s="50">
        <v>720</v>
      </c>
      <c r="F45" s="50">
        <v>750</v>
      </c>
      <c r="G45" s="50">
        <v>787.5</v>
      </c>
      <c r="H45" s="39">
        <f t="shared" si="0"/>
        <v>752.5</v>
      </c>
      <c r="I45" s="40">
        <f t="shared" si="1"/>
        <v>4.4942688566341138</v>
      </c>
      <c r="J45" s="41">
        <f t="shared" si="2"/>
        <v>1505</v>
      </c>
    </row>
    <row r="46" spans="1:12" ht="31.5">
      <c r="A46" s="42">
        <v>26</v>
      </c>
      <c r="B46" s="56" t="s">
        <v>77</v>
      </c>
      <c r="C46" s="57" t="s">
        <v>27</v>
      </c>
      <c r="D46" s="58">
        <v>2</v>
      </c>
      <c r="E46" s="50">
        <v>715</v>
      </c>
      <c r="F46" s="50">
        <v>750</v>
      </c>
      <c r="G46" s="50">
        <v>787.5</v>
      </c>
      <c r="H46" s="39">
        <f t="shared" si="0"/>
        <v>750.83</v>
      </c>
      <c r="I46" s="40">
        <f t="shared" si="1"/>
        <v>4.8289470581017211</v>
      </c>
      <c r="J46" s="41">
        <f t="shared" si="2"/>
        <v>1501.66</v>
      </c>
    </row>
    <row r="47" spans="1:12" ht="31.5">
      <c r="A47" s="37">
        <v>27</v>
      </c>
      <c r="B47" s="56" t="s">
        <v>78</v>
      </c>
      <c r="C47" s="57" t="s">
        <v>27</v>
      </c>
      <c r="D47" s="58">
        <v>20</v>
      </c>
      <c r="E47" s="50">
        <v>4800</v>
      </c>
      <c r="F47" s="50">
        <v>4800</v>
      </c>
      <c r="G47" s="50">
        <v>5040</v>
      </c>
      <c r="H47" s="39">
        <f t="shared" si="0"/>
        <v>4880</v>
      </c>
      <c r="I47" s="40">
        <f t="shared" si="1"/>
        <v>2.8394275533916025</v>
      </c>
      <c r="J47" s="41">
        <f t="shared" si="2"/>
        <v>97600</v>
      </c>
    </row>
    <row r="48" spans="1:12" ht="47.25">
      <c r="A48" s="37">
        <v>28</v>
      </c>
      <c r="B48" s="56" t="s">
        <v>64</v>
      </c>
      <c r="C48" s="57" t="s">
        <v>27</v>
      </c>
      <c r="D48" s="58">
        <v>2</v>
      </c>
      <c r="E48" s="50">
        <v>525</v>
      </c>
      <c r="F48" s="50">
        <v>550</v>
      </c>
      <c r="G48" s="50">
        <v>577.5</v>
      </c>
      <c r="H48" s="39">
        <f t="shared" si="0"/>
        <v>550.83000000000004</v>
      </c>
      <c r="I48" s="40">
        <f t="shared" si="1"/>
        <v>4.767336339883669</v>
      </c>
      <c r="J48" s="41">
        <f t="shared" si="2"/>
        <v>1101.6600000000001</v>
      </c>
    </row>
    <row r="49" spans="1:10" ht="47.25">
      <c r="A49" s="42">
        <v>29</v>
      </c>
      <c r="B49" s="56" t="s">
        <v>65</v>
      </c>
      <c r="C49" s="57" t="s">
        <v>27</v>
      </c>
      <c r="D49" s="58">
        <v>1</v>
      </c>
      <c r="E49" s="50">
        <v>4000</v>
      </c>
      <c r="F49" s="50">
        <v>4000</v>
      </c>
      <c r="G49" s="50">
        <v>4200</v>
      </c>
      <c r="H49" s="39">
        <f t="shared" si="0"/>
        <v>4066.67</v>
      </c>
      <c r="I49" s="40">
        <f t="shared" si="1"/>
        <v>2.8394252259938755</v>
      </c>
      <c r="J49" s="41">
        <f t="shared" si="2"/>
        <v>4066.67</v>
      </c>
    </row>
    <row r="50" spans="1:10" ht="47.25">
      <c r="A50" s="37">
        <v>30</v>
      </c>
      <c r="B50" s="56" t="s">
        <v>66</v>
      </c>
      <c r="C50" s="57" t="s">
        <v>27</v>
      </c>
      <c r="D50" s="58">
        <v>1</v>
      </c>
      <c r="E50" s="50">
        <v>4000</v>
      </c>
      <c r="F50" s="50">
        <v>4000</v>
      </c>
      <c r="G50" s="50">
        <v>4200</v>
      </c>
      <c r="H50" s="39">
        <f t="shared" si="0"/>
        <v>4066.67</v>
      </c>
      <c r="I50" s="40">
        <f t="shared" si="1"/>
        <v>2.8394252259938755</v>
      </c>
      <c r="J50" s="41">
        <f t="shared" si="2"/>
        <v>4066.67</v>
      </c>
    </row>
    <row r="51" spans="1:10" ht="47.25">
      <c r="A51" s="37">
        <v>31</v>
      </c>
      <c r="B51" s="56" t="s">
        <v>67</v>
      </c>
      <c r="C51" s="57" t="s">
        <v>27</v>
      </c>
      <c r="D51" s="58">
        <v>1</v>
      </c>
      <c r="E51" s="50">
        <v>4000</v>
      </c>
      <c r="F51" s="50">
        <v>4000</v>
      </c>
      <c r="G51" s="50">
        <v>4200</v>
      </c>
      <c r="H51" s="39">
        <f t="shared" si="0"/>
        <v>4066.67</v>
      </c>
      <c r="I51" s="40">
        <f t="shared" si="1"/>
        <v>2.8394252259938755</v>
      </c>
      <c r="J51" s="41">
        <f t="shared" si="2"/>
        <v>4066.67</v>
      </c>
    </row>
    <row r="52" spans="1:10" ht="47.25">
      <c r="A52" s="42">
        <v>32</v>
      </c>
      <c r="B52" s="56" t="s">
        <v>68</v>
      </c>
      <c r="C52" s="57" t="s">
        <v>27</v>
      </c>
      <c r="D52" s="58">
        <v>1</v>
      </c>
      <c r="E52" s="50">
        <v>4000</v>
      </c>
      <c r="F52" s="50">
        <v>4000</v>
      </c>
      <c r="G52" s="50">
        <v>4200</v>
      </c>
      <c r="H52" s="39">
        <f t="shared" si="0"/>
        <v>4066.67</v>
      </c>
      <c r="I52" s="40">
        <f t="shared" si="1"/>
        <v>2.8394252259938755</v>
      </c>
      <c r="J52" s="41">
        <f t="shared" si="2"/>
        <v>4066.67</v>
      </c>
    </row>
    <row r="53" spans="1:10" ht="47.25">
      <c r="A53" s="37">
        <v>33</v>
      </c>
      <c r="B53" s="56" t="s">
        <v>69</v>
      </c>
      <c r="C53" s="57" t="s">
        <v>27</v>
      </c>
      <c r="D53" s="58">
        <v>1</v>
      </c>
      <c r="E53" s="50">
        <v>4000</v>
      </c>
      <c r="F53" s="50">
        <v>4000</v>
      </c>
      <c r="G53" s="50">
        <v>4200</v>
      </c>
      <c r="H53" s="39">
        <f t="shared" ref="H53:H84" si="3">ROUND(SUM(E53,F53,G53)/3,2)</f>
        <v>4066.67</v>
      </c>
      <c r="I53" s="40">
        <f t="shared" ref="I53:I84" si="4">SQRT(VARA(E53,F53,G53))/H53*100</f>
        <v>2.8394252259938755</v>
      </c>
      <c r="J53" s="41">
        <f t="shared" ref="J53:J69" si="5">D53*H53</f>
        <v>4066.67</v>
      </c>
    </row>
    <row r="54" spans="1:10" ht="31.5">
      <c r="A54" s="37">
        <v>34</v>
      </c>
      <c r="B54" s="56" t="s">
        <v>70</v>
      </c>
      <c r="C54" s="57" t="s">
        <v>27</v>
      </c>
      <c r="D54" s="58">
        <v>1</v>
      </c>
      <c r="E54" s="50">
        <v>4000</v>
      </c>
      <c r="F54" s="50">
        <v>4000</v>
      </c>
      <c r="G54" s="50">
        <v>4200</v>
      </c>
      <c r="H54" s="39">
        <f t="shared" si="3"/>
        <v>4066.67</v>
      </c>
      <c r="I54" s="40">
        <f t="shared" si="4"/>
        <v>2.8394252259938755</v>
      </c>
      <c r="J54" s="41">
        <f t="shared" si="5"/>
        <v>4066.67</v>
      </c>
    </row>
    <row r="55" spans="1:10" ht="47.25">
      <c r="A55" s="42">
        <v>35</v>
      </c>
      <c r="B55" s="56" t="s">
        <v>71</v>
      </c>
      <c r="C55" s="57" t="s">
        <v>27</v>
      </c>
      <c r="D55" s="58">
        <v>2</v>
      </c>
      <c r="E55" s="50">
        <v>4000</v>
      </c>
      <c r="F55" s="50">
        <v>4000</v>
      </c>
      <c r="G55" s="50">
        <v>4200</v>
      </c>
      <c r="H55" s="39">
        <f t="shared" si="3"/>
        <v>4066.67</v>
      </c>
      <c r="I55" s="40">
        <f t="shared" si="4"/>
        <v>2.8394252259938755</v>
      </c>
      <c r="J55" s="41">
        <f t="shared" si="5"/>
        <v>8133.34</v>
      </c>
    </row>
    <row r="56" spans="1:10" ht="47.25">
      <c r="A56" s="37">
        <v>36</v>
      </c>
      <c r="B56" s="56" t="s">
        <v>72</v>
      </c>
      <c r="C56" s="57" t="s">
        <v>27</v>
      </c>
      <c r="D56" s="58">
        <v>1</v>
      </c>
      <c r="E56" s="50">
        <v>4000</v>
      </c>
      <c r="F56" s="50">
        <v>4000</v>
      </c>
      <c r="G56" s="50">
        <v>4200</v>
      </c>
      <c r="H56" s="39">
        <f t="shared" si="3"/>
        <v>4066.67</v>
      </c>
      <c r="I56" s="40">
        <f t="shared" si="4"/>
        <v>2.8394252259938755</v>
      </c>
      <c r="J56" s="41">
        <f t="shared" si="5"/>
        <v>4066.67</v>
      </c>
    </row>
    <row r="57" spans="1:10" ht="31.5">
      <c r="A57" s="37">
        <v>37</v>
      </c>
      <c r="B57" s="56" t="s">
        <v>73</v>
      </c>
      <c r="C57" s="57" t="s">
        <v>27</v>
      </c>
      <c r="D57" s="58">
        <v>3</v>
      </c>
      <c r="E57" s="50">
        <v>380</v>
      </c>
      <c r="F57" s="50">
        <v>400</v>
      </c>
      <c r="G57" s="50">
        <v>420</v>
      </c>
      <c r="H57" s="39">
        <f t="shared" si="3"/>
        <v>400</v>
      </c>
      <c r="I57" s="40">
        <f t="shared" si="4"/>
        <v>5</v>
      </c>
      <c r="J57" s="41">
        <f t="shared" si="5"/>
        <v>1200</v>
      </c>
    </row>
    <row r="58" spans="1:10" ht="31.5">
      <c r="A58" s="42">
        <v>38</v>
      </c>
      <c r="B58" s="56" t="s">
        <v>74</v>
      </c>
      <c r="C58" s="57" t="s">
        <v>27</v>
      </c>
      <c r="D58" s="58">
        <v>3</v>
      </c>
      <c r="E58" s="50">
        <v>380</v>
      </c>
      <c r="F58" s="50">
        <v>400</v>
      </c>
      <c r="G58" s="50">
        <v>420</v>
      </c>
      <c r="H58" s="39">
        <f t="shared" si="3"/>
        <v>400</v>
      </c>
      <c r="I58" s="40">
        <f t="shared" si="4"/>
        <v>5</v>
      </c>
      <c r="J58" s="41">
        <f t="shared" si="5"/>
        <v>1200</v>
      </c>
    </row>
    <row r="59" spans="1:10" ht="31.5">
      <c r="A59" s="37">
        <v>39</v>
      </c>
      <c r="B59" s="56" t="s">
        <v>75</v>
      </c>
      <c r="C59" s="57" t="s">
        <v>27</v>
      </c>
      <c r="D59" s="58">
        <v>3</v>
      </c>
      <c r="E59" s="50">
        <v>380</v>
      </c>
      <c r="F59" s="50">
        <v>400</v>
      </c>
      <c r="G59" s="50">
        <v>420</v>
      </c>
      <c r="H59" s="39">
        <f t="shared" si="3"/>
        <v>400</v>
      </c>
      <c r="I59" s="40">
        <f t="shared" si="4"/>
        <v>5</v>
      </c>
      <c r="J59" s="41">
        <f t="shared" si="5"/>
        <v>1200</v>
      </c>
    </row>
    <row r="60" spans="1:10" ht="31.5">
      <c r="A60" s="37">
        <v>40</v>
      </c>
      <c r="B60" s="56" t="s">
        <v>76</v>
      </c>
      <c r="C60" s="57" t="s">
        <v>27</v>
      </c>
      <c r="D60" s="58">
        <v>3</v>
      </c>
      <c r="E60" s="50">
        <v>420</v>
      </c>
      <c r="F60" s="50">
        <v>400</v>
      </c>
      <c r="G60" s="50">
        <v>420</v>
      </c>
      <c r="H60" s="39">
        <f t="shared" si="3"/>
        <v>413.33</v>
      </c>
      <c r="I60" s="40">
        <f t="shared" si="4"/>
        <v>2.7936528642470941</v>
      </c>
      <c r="J60" s="41">
        <f t="shared" si="5"/>
        <v>1239.99</v>
      </c>
    </row>
    <row r="61" spans="1:10" ht="31.5">
      <c r="A61" s="37">
        <v>41</v>
      </c>
      <c r="B61" s="54" t="s">
        <v>31</v>
      </c>
      <c r="C61" s="38" t="s">
        <v>27</v>
      </c>
      <c r="D61" s="55">
        <v>2</v>
      </c>
      <c r="E61" s="50">
        <v>500</v>
      </c>
      <c r="F61" s="50">
        <v>510</v>
      </c>
      <c r="G61" s="50">
        <v>535.5</v>
      </c>
      <c r="H61" s="39">
        <f t="shared" si="3"/>
        <v>515.16999999999996</v>
      </c>
      <c r="I61" s="40">
        <f t="shared" si="4"/>
        <v>3.5532506879969832</v>
      </c>
      <c r="J61" s="41">
        <f t="shared" si="5"/>
        <v>1030.3399999999999</v>
      </c>
    </row>
    <row r="62" spans="1:10" ht="31.5">
      <c r="A62" s="37">
        <v>42</v>
      </c>
      <c r="B62" s="54" t="s">
        <v>32</v>
      </c>
      <c r="C62" s="38" t="s">
        <v>27</v>
      </c>
      <c r="D62" s="55">
        <v>2</v>
      </c>
      <c r="E62" s="50">
        <v>1000</v>
      </c>
      <c r="F62" s="50">
        <v>1000</v>
      </c>
      <c r="G62" s="50">
        <v>1050</v>
      </c>
      <c r="H62" s="39">
        <f t="shared" si="3"/>
        <v>1016.67</v>
      </c>
      <c r="I62" s="40">
        <f t="shared" si="4"/>
        <v>2.8394182438235895</v>
      </c>
      <c r="J62" s="41">
        <f t="shared" si="5"/>
        <v>2033.34</v>
      </c>
    </row>
    <row r="63" spans="1:10" ht="31.5">
      <c r="A63" s="42">
        <v>43</v>
      </c>
      <c r="B63" s="54" t="s">
        <v>33</v>
      </c>
      <c r="C63" s="38" t="s">
        <v>27</v>
      </c>
      <c r="D63" s="55">
        <v>2</v>
      </c>
      <c r="E63" s="50">
        <v>580</v>
      </c>
      <c r="F63" s="50">
        <v>600</v>
      </c>
      <c r="G63" s="50">
        <v>630</v>
      </c>
      <c r="H63" s="39">
        <f t="shared" si="3"/>
        <v>603.33000000000004</v>
      </c>
      <c r="I63" s="40">
        <f t="shared" si="4"/>
        <v>4.1712022913224649</v>
      </c>
      <c r="J63" s="41">
        <f t="shared" si="5"/>
        <v>1206.6600000000001</v>
      </c>
    </row>
    <row r="64" spans="1:10" ht="31.5">
      <c r="A64" s="37">
        <v>44</v>
      </c>
      <c r="B64" s="54" t="s">
        <v>34</v>
      </c>
      <c r="C64" s="38" t="s">
        <v>27</v>
      </c>
      <c r="D64" s="55">
        <v>1</v>
      </c>
      <c r="E64" s="50">
        <v>1000</v>
      </c>
      <c r="F64" s="50">
        <v>1000</v>
      </c>
      <c r="G64" s="50">
        <v>1050</v>
      </c>
      <c r="H64" s="39">
        <f t="shared" si="3"/>
        <v>1016.67</v>
      </c>
      <c r="I64" s="40">
        <f t="shared" si="4"/>
        <v>2.8394182438235895</v>
      </c>
      <c r="J64" s="41">
        <f t="shared" si="5"/>
        <v>1016.67</v>
      </c>
    </row>
    <row r="65" spans="1:10" ht="31.5">
      <c r="A65" s="37">
        <v>45</v>
      </c>
      <c r="B65" s="54" t="s">
        <v>35</v>
      </c>
      <c r="C65" s="38" t="s">
        <v>27</v>
      </c>
      <c r="D65" s="55">
        <v>1</v>
      </c>
      <c r="E65" s="50">
        <v>1000</v>
      </c>
      <c r="F65" s="50">
        <v>1000</v>
      </c>
      <c r="G65" s="50">
        <v>1050</v>
      </c>
      <c r="H65" s="39">
        <f t="shared" si="3"/>
        <v>1016.67</v>
      </c>
      <c r="I65" s="40">
        <f t="shared" si="4"/>
        <v>2.8394182438235895</v>
      </c>
      <c r="J65" s="41">
        <f t="shared" si="5"/>
        <v>1016.67</v>
      </c>
    </row>
    <row r="66" spans="1:10" ht="31.5">
      <c r="A66" s="37">
        <v>46</v>
      </c>
      <c r="B66" s="54" t="s">
        <v>36</v>
      </c>
      <c r="C66" s="38" t="s">
        <v>27</v>
      </c>
      <c r="D66" s="55">
        <v>1</v>
      </c>
      <c r="E66" s="50">
        <v>1000</v>
      </c>
      <c r="F66" s="50">
        <v>1000</v>
      </c>
      <c r="G66" s="50">
        <v>1050</v>
      </c>
      <c r="H66" s="39">
        <f t="shared" si="3"/>
        <v>1016.67</v>
      </c>
      <c r="I66" s="40">
        <f t="shared" si="4"/>
        <v>2.8394182438235895</v>
      </c>
      <c r="J66" s="41">
        <f t="shared" si="5"/>
        <v>1016.67</v>
      </c>
    </row>
    <row r="67" spans="1:10" ht="31.5">
      <c r="A67" s="42">
        <v>47</v>
      </c>
      <c r="B67" s="54" t="s">
        <v>37</v>
      </c>
      <c r="C67" s="38" t="s">
        <v>27</v>
      </c>
      <c r="D67" s="55">
        <v>2</v>
      </c>
      <c r="E67" s="50">
        <v>1280</v>
      </c>
      <c r="F67" s="50">
        <v>1300</v>
      </c>
      <c r="G67" s="50">
        <v>2730</v>
      </c>
      <c r="H67" s="39">
        <f t="shared" si="3"/>
        <v>1770</v>
      </c>
      <c r="I67" s="40">
        <f t="shared" si="4"/>
        <v>46.974267011922763</v>
      </c>
      <c r="J67" s="41">
        <f t="shared" si="5"/>
        <v>3540</v>
      </c>
    </row>
    <row r="68" spans="1:10" ht="31.5">
      <c r="A68" s="37">
        <v>48</v>
      </c>
      <c r="B68" s="54" t="s">
        <v>38</v>
      </c>
      <c r="C68" s="38" t="s">
        <v>27</v>
      </c>
      <c r="D68" s="55">
        <v>3</v>
      </c>
      <c r="E68" s="50">
        <v>1220</v>
      </c>
      <c r="F68" s="50">
        <v>1260</v>
      </c>
      <c r="G68" s="50">
        <v>1323</v>
      </c>
      <c r="H68" s="39">
        <f t="shared" si="3"/>
        <v>1267.67</v>
      </c>
      <c r="I68" s="40">
        <f t="shared" si="4"/>
        <v>4.0961945714454995</v>
      </c>
      <c r="J68" s="41">
        <f t="shared" si="5"/>
        <v>3803.01</v>
      </c>
    </row>
    <row r="69" spans="1:10" ht="15.75">
      <c r="A69" s="37">
        <v>49</v>
      </c>
      <c r="B69" s="54" t="s">
        <v>30</v>
      </c>
      <c r="C69" s="38" t="s">
        <v>27</v>
      </c>
      <c r="D69" s="55">
        <v>2</v>
      </c>
      <c r="E69" s="50">
        <v>160</v>
      </c>
      <c r="F69" s="50">
        <v>200</v>
      </c>
      <c r="G69" s="50">
        <v>210</v>
      </c>
      <c r="H69" s="39">
        <f t="shared" si="3"/>
        <v>190</v>
      </c>
      <c r="I69" s="40">
        <f t="shared" si="4"/>
        <v>13.92500690033995</v>
      </c>
      <c r="J69" s="41">
        <f t="shared" si="5"/>
        <v>380</v>
      </c>
    </row>
    <row r="70" spans="1:10" ht="15.75">
      <c r="A70" s="70" t="s">
        <v>2</v>
      </c>
      <c r="B70" s="70"/>
      <c r="C70" s="70"/>
      <c r="D70" s="70"/>
      <c r="E70" s="70"/>
      <c r="F70" s="71"/>
      <c r="G70" s="71"/>
      <c r="H70" s="70"/>
      <c r="I70" s="43"/>
      <c r="J70" s="44">
        <f>SUM(J21:J69)</f>
        <v>411881.55999999988</v>
      </c>
    </row>
    <row r="71" spans="1:10">
      <c r="E71" s="84"/>
      <c r="F71" s="84"/>
      <c r="G71" s="84"/>
    </row>
    <row r="73" spans="1:10" s="52" customFormat="1" ht="15.75">
      <c r="A73" s="72" t="s">
        <v>80</v>
      </c>
      <c r="B73" s="72"/>
      <c r="C73" s="72"/>
      <c r="D73" s="72"/>
      <c r="E73" s="72"/>
      <c r="F73" s="72"/>
      <c r="G73" s="72"/>
      <c r="H73" s="72"/>
      <c r="I73" s="72"/>
      <c r="J73" s="72"/>
    </row>
    <row r="74" spans="1:10" s="52" customFormat="1" ht="15.75">
      <c r="A74" s="72"/>
      <c r="B74" s="72"/>
      <c r="C74" s="72"/>
      <c r="D74" s="72"/>
      <c r="E74" s="72"/>
      <c r="F74" s="72"/>
      <c r="G74" s="72"/>
      <c r="H74" s="72"/>
      <c r="I74" s="72"/>
      <c r="J74" s="72"/>
    </row>
    <row r="77" spans="1:10" ht="15.75">
      <c r="B77" s="51" t="s">
        <v>15</v>
      </c>
      <c r="C77" s="52"/>
      <c r="D77" s="52"/>
      <c r="E77" s="52"/>
    </row>
    <row r="78" spans="1:10" ht="15.75">
      <c r="B78" s="51"/>
      <c r="C78" s="52"/>
      <c r="D78" s="52"/>
      <c r="E78" s="52"/>
    </row>
    <row r="79" spans="1:10" ht="15.75">
      <c r="B79" s="51" t="s">
        <v>14</v>
      </c>
      <c r="C79" s="52"/>
      <c r="D79" s="52"/>
      <c r="E79" s="52"/>
    </row>
    <row r="80" spans="1:10" ht="15.75">
      <c r="B80" s="53"/>
      <c r="C80" s="52"/>
      <c r="D80" s="52"/>
      <c r="E80" s="52"/>
    </row>
    <row r="81" spans="2:5" ht="15.75">
      <c r="B81" s="51" t="s">
        <v>16</v>
      </c>
      <c r="C81" s="52"/>
      <c r="D81" s="52"/>
      <c r="E81" s="85"/>
    </row>
    <row r="82" spans="2:5" ht="15.75">
      <c r="B82" s="51" t="s">
        <v>17</v>
      </c>
      <c r="C82" s="52"/>
      <c r="D82" s="52"/>
      <c r="E82" s="52"/>
    </row>
  </sheetData>
  <sheetProtection selectLockedCells="1" selectUnlockedCells="1"/>
  <sortState ref="A19:J67">
    <sortCondition ref="A19"/>
  </sortState>
  <mergeCells count="22">
    <mergeCell ref="A8:J8"/>
    <mergeCell ref="A70:H70"/>
    <mergeCell ref="A73:J74"/>
    <mergeCell ref="C19:C20"/>
    <mergeCell ref="D19:D20"/>
    <mergeCell ref="E19:G19"/>
    <mergeCell ref="A1:J1"/>
    <mergeCell ref="A3:J3"/>
    <mergeCell ref="A5:J5"/>
    <mergeCell ref="I19:I20"/>
    <mergeCell ref="B19:B20"/>
    <mergeCell ref="H19:H20"/>
    <mergeCell ref="A2:J2"/>
    <mergeCell ref="J19:J20"/>
    <mergeCell ref="A19:A20"/>
    <mergeCell ref="B17:J17"/>
    <mergeCell ref="A6:J6"/>
    <mergeCell ref="A10:J10"/>
    <mergeCell ref="A12:J12"/>
    <mergeCell ref="A13:J13"/>
    <mergeCell ref="B16:F16"/>
    <mergeCell ref="A7:J7"/>
  </mergeCells>
  <phoneticPr fontId="6" type="noConversion"/>
  <pageMargins left="0.23622047244094488" right="0.23622047244094488" top="0.74803149606299213" bottom="0.43307086614173229" header="0.31496062992125984" footer="0.31496062992125984"/>
  <pageSetup paperSize="9" scale="78" firstPageNumber="0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opLeftCell="A13" workbookViewId="0">
      <selection activeCell="B25" sqref="B25:E30"/>
    </sheetView>
  </sheetViews>
  <sheetFormatPr defaultColWidth="9.28515625" defaultRowHeight="12"/>
  <cols>
    <col min="1" max="1" width="6.140625" style="1" customWidth="1"/>
    <col min="2" max="2" width="42.7109375" style="1" customWidth="1"/>
    <col min="3" max="3" width="12.85546875" style="1" customWidth="1"/>
    <col min="4" max="4" width="9.140625" style="1" customWidth="1"/>
    <col min="5" max="5" width="16.85546875" style="1" customWidth="1"/>
    <col min="6" max="6" width="16.28515625" style="1" customWidth="1"/>
    <col min="7" max="7" width="16" style="1" customWidth="1"/>
    <col min="8" max="8" width="26.28515625" style="1" customWidth="1"/>
    <col min="9" max="9" width="15" style="1" customWidth="1"/>
    <col min="10" max="10" width="16.28515625" style="1" customWidth="1"/>
    <col min="11" max="16384" width="9.28515625" style="1"/>
  </cols>
  <sheetData>
    <row r="1" spans="1:12" ht="18" customHeight="1">
      <c r="A1" s="75" t="s">
        <v>5</v>
      </c>
      <c r="B1" s="75"/>
      <c r="C1" s="75"/>
      <c r="D1" s="75"/>
      <c r="E1" s="75"/>
      <c r="F1" s="75"/>
      <c r="G1" s="75"/>
      <c r="H1" s="75"/>
      <c r="I1" s="75"/>
      <c r="J1" s="75"/>
      <c r="K1" s="3"/>
      <c r="L1" s="3"/>
    </row>
    <row r="2" spans="1:12" ht="18" customHeight="1">
      <c r="A2" s="76"/>
      <c r="B2" s="76"/>
      <c r="C2" s="76"/>
      <c r="D2" s="76"/>
      <c r="E2" s="76"/>
      <c r="F2" s="76"/>
      <c r="G2" s="76"/>
      <c r="H2" s="76"/>
      <c r="I2" s="76"/>
      <c r="J2" s="76"/>
      <c r="K2" s="3"/>
      <c r="L2" s="3"/>
    </row>
    <row r="3" spans="1:12" ht="19.5" customHeight="1">
      <c r="A3" s="77" t="s">
        <v>25</v>
      </c>
      <c r="B3" s="78"/>
      <c r="C3" s="78"/>
      <c r="D3" s="78"/>
      <c r="E3" s="78"/>
      <c r="F3" s="78"/>
      <c r="G3" s="78"/>
      <c r="H3" s="78"/>
      <c r="I3" s="78"/>
      <c r="J3" s="78"/>
      <c r="K3" s="3"/>
      <c r="L3" s="3"/>
    </row>
    <row r="4" spans="1:12" ht="15.75">
      <c r="A4" s="9"/>
      <c r="B4" s="9"/>
      <c r="C4" s="9"/>
      <c r="D4" s="9"/>
      <c r="E4" s="9"/>
      <c r="F4" s="9"/>
      <c r="G4" s="9"/>
      <c r="H4" s="9"/>
      <c r="I4" s="9"/>
      <c r="J4" s="9"/>
      <c r="K4" s="3"/>
      <c r="L4" s="3"/>
    </row>
    <row r="5" spans="1:12" ht="22.9" customHeight="1">
      <c r="A5" s="74" t="s">
        <v>13</v>
      </c>
      <c r="B5" s="74"/>
      <c r="C5" s="74"/>
      <c r="D5" s="74"/>
      <c r="E5" s="74"/>
      <c r="F5" s="74"/>
      <c r="G5" s="74"/>
      <c r="H5" s="74"/>
      <c r="I5" s="74"/>
      <c r="J5" s="74"/>
      <c r="K5" s="3"/>
      <c r="L5" s="3"/>
    </row>
    <row r="6" spans="1:12" ht="22.15" customHeight="1">
      <c r="A6" s="74" t="s">
        <v>18</v>
      </c>
      <c r="B6" s="74"/>
      <c r="C6" s="74"/>
      <c r="D6" s="74"/>
      <c r="E6" s="74"/>
      <c r="F6" s="74"/>
      <c r="G6" s="74"/>
      <c r="H6" s="74"/>
      <c r="I6" s="74"/>
      <c r="J6" s="74"/>
      <c r="K6" s="3"/>
      <c r="L6" s="3"/>
    </row>
    <row r="7" spans="1:12" ht="23.45" customHeight="1">
      <c r="A7" s="74" t="s">
        <v>19</v>
      </c>
      <c r="B7" s="74"/>
      <c r="C7" s="74"/>
      <c r="D7" s="74"/>
      <c r="E7" s="74"/>
      <c r="F7" s="74"/>
      <c r="G7" s="74"/>
      <c r="H7" s="74"/>
      <c r="I7" s="74"/>
      <c r="J7" s="74"/>
      <c r="K7" s="3"/>
      <c r="L7" s="3"/>
    </row>
    <row r="8" spans="1:12" ht="159" customHeight="1">
      <c r="A8" s="79" t="s">
        <v>26</v>
      </c>
      <c r="B8" s="80"/>
      <c r="C8" s="80"/>
      <c r="D8" s="80"/>
      <c r="E8" s="80"/>
      <c r="F8" s="80"/>
      <c r="G8" s="80"/>
      <c r="H8" s="80"/>
      <c r="I8" s="80"/>
      <c r="J8" s="80"/>
      <c r="K8" s="3"/>
      <c r="L8" s="3"/>
    </row>
    <row r="9" spans="1:12" ht="16.149999999999999" customHeight="1">
      <c r="A9" s="34"/>
      <c r="B9" s="34"/>
      <c r="C9" s="34"/>
      <c r="D9" s="34"/>
      <c r="E9" s="34"/>
      <c r="F9" s="34"/>
      <c r="G9" s="34"/>
      <c r="H9" s="34"/>
      <c r="I9" s="34"/>
      <c r="J9" s="34"/>
      <c r="K9" s="3"/>
      <c r="L9" s="3"/>
    </row>
    <row r="10" spans="1:12" ht="39.6" customHeight="1">
      <c r="A10" s="74" t="s">
        <v>24</v>
      </c>
      <c r="B10" s="74"/>
      <c r="C10" s="74"/>
      <c r="D10" s="74"/>
      <c r="E10" s="74"/>
      <c r="F10" s="74"/>
      <c r="G10" s="74"/>
      <c r="H10" s="74"/>
      <c r="I10" s="74"/>
      <c r="J10" s="74"/>
      <c r="K10" s="3"/>
      <c r="L10" s="3"/>
    </row>
    <row r="11" spans="1:12" ht="15.6" customHeight="1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"/>
      <c r="L11" s="3"/>
    </row>
    <row r="12" spans="1:12" ht="15.75">
      <c r="A12" s="74" t="s">
        <v>20</v>
      </c>
      <c r="B12" s="74"/>
      <c r="C12" s="74"/>
      <c r="D12" s="74"/>
      <c r="E12" s="74"/>
      <c r="F12" s="74"/>
      <c r="G12" s="74"/>
      <c r="H12" s="74"/>
      <c r="I12" s="74"/>
      <c r="J12" s="74"/>
      <c r="K12" s="3"/>
      <c r="L12" s="3"/>
    </row>
    <row r="13" spans="1:12" ht="53.45" customHeight="1">
      <c r="A13" s="81"/>
      <c r="B13" s="81"/>
      <c r="C13" s="81"/>
      <c r="D13" s="81"/>
      <c r="E13" s="81"/>
      <c r="F13" s="81"/>
      <c r="G13" s="81"/>
      <c r="H13" s="81"/>
      <c r="I13" s="81"/>
      <c r="J13" s="81"/>
      <c r="K13" s="3"/>
      <c r="L13" s="3"/>
    </row>
    <row r="14" spans="1:12" ht="13.9" customHeight="1">
      <c r="A14" s="10"/>
      <c r="B14" s="74"/>
      <c r="C14" s="74"/>
      <c r="D14" s="74"/>
      <c r="E14" s="74"/>
      <c r="F14" s="74"/>
      <c r="G14" s="10"/>
      <c r="H14" s="10"/>
      <c r="I14" s="10"/>
      <c r="J14" s="10"/>
      <c r="K14" s="3"/>
      <c r="L14" s="3"/>
    </row>
    <row r="15" spans="1:12" ht="87.75" customHeight="1">
      <c r="A15" s="33" t="s">
        <v>6</v>
      </c>
      <c r="B15" s="74" t="s">
        <v>21</v>
      </c>
      <c r="C15" s="74"/>
      <c r="D15" s="74"/>
      <c r="E15" s="74"/>
      <c r="F15" s="74"/>
      <c r="G15" s="74"/>
      <c r="H15" s="74"/>
      <c r="I15" s="74"/>
      <c r="J15" s="74"/>
      <c r="K15" s="3"/>
      <c r="L15" s="3"/>
    </row>
    <row r="16" spans="1:12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3"/>
      <c r="L16" s="3"/>
    </row>
    <row r="17" spans="1:12" ht="28.5" customHeight="1">
      <c r="A17" s="82" t="s">
        <v>1</v>
      </c>
      <c r="B17" s="82" t="s">
        <v>22</v>
      </c>
      <c r="C17" s="82" t="s">
        <v>0</v>
      </c>
      <c r="D17" s="82" t="s">
        <v>23</v>
      </c>
      <c r="E17" s="82" t="s">
        <v>12</v>
      </c>
      <c r="F17" s="82"/>
      <c r="G17" s="82"/>
      <c r="H17" s="82" t="s">
        <v>3</v>
      </c>
      <c r="I17" s="82" t="s">
        <v>4</v>
      </c>
      <c r="J17" s="82" t="s">
        <v>7</v>
      </c>
      <c r="K17" s="3"/>
      <c r="L17" s="3"/>
    </row>
    <row r="18" spans="1:12" s="2" customFormat="1" ht="40.15" customHeight="1">
      <c r="A18" s="82"/>
      <c r="B18" s="82"/>
      <c r="C18" s="82"/>
      <c r="D18" s="82"/>
      <c r="E18" s="12" t="s">
        <v>8</v>
      </c>
      <c r="F18" s="12" t="s">
        <v>9</v>
      </c>
      <c r="G18" s="12" t="s">
        <v>10</v>
      </c>
      <c r="H18" s="82"/>
      <c r="I18" s="82"/>
      <c r="J18" s="82"/>
      <c r="K18" s="4"/>
      <c r="L18" s="4"/>
    </row>
    <row r="19" spans="1:12" s="6" customFormat="1" ht="45.6" customHeight="1">
      <c r="A19" s="13">
        <v>1</v>
      </c>
      <c r="B19" s="32"/>
      <c r="C19" s="14" t="s">
        <v>11</v>
      </c>
      <c r="D19" s="15">
        <v>0</v>
      </c>
      <c r="E19" s="16">
        <v>0</v>
      </c>
      <c r="F19" s="16">
        <v>0</v>
      </c>
      <c r="G19" s="16">
        <v>0</v>
      </c>
      <c r="H19" s="17">
        <f>ROUND(SUM(E19,F19,G19)/3,2)</f>
        <v>0</v>
      </c>
      <c r="I19" s="17" t="e">
        <f>SQRT(VARA(E19,F19,G19))/H19*100</f>
        <v>#DIV/0!</v>
      </c>
      <c r="J19" s="18">
        <f>D19*H19</f>
        <v>0</v>
      </c>
      <c r="K19" s="5"/>
      <c r="L19" s="5"/>
    </row>
    <row r="20" spans="1:12" s="6" customFormat="1" ht="24.75" customHeight="1">
      <c r="A20" s="13">
        <v>2</v>
      </c>
      <c r="B20" s="19"/>
      <c r="C20" s="20"/>
      <c r="D20" s="15">
        <v>0</v>
      </c>
      <c r="E20" s="16">
        <v>0</v>
      </c>
      <c r="F20" s="16">
        <v>0</v>
      </c>
      <c r="G20" s="16">
        <v>0</v>
      </c>
      <c r="H20" s="17">
        <f>ROUND(SUM(E20,F20,G20)/3,2)</f>
        <v>0</v>
      </c>
      <c r="I20" s="17" t="e">
        <f>SQRT(VARA(E20,F20,G20))/H20*100</f>
        <v>#DIV/0!</v>
      </c>
      <c r="J20" s="18">
        <f>D20*H20</f>
        <v>0</v>
      </c>
      <c r="K20" s="5"/>
      <c r="L20" s="5"/>
    </row>
    <row r="21" spans="1:12" ht="23.25" customHeight="1">
      <c r="A21" s="21">
        <v>3</v>
      </c>
      <c r="B21" s="19"/>
      <c r="C21" s="22"/>
      <c r="D21" s="15">
        <v>0</v>
      </c>
      <c r="E21" s="16">
        <v>0</v>
      </c>
      <c r="F21" s="16">
        <v>0</v>
      </c>
      <c r="G21" s="16">
        <v>0</v>
      </c>
      <c r="H21" s="17">
        <f>ROUND(SUM(E21,F21,G21)/3,2)</f>
        <v>0</v>
      </c>
      <c r="I21" s="17" t="e">
        <f>SQRT(VARA(E21,F21,G21))/H21*100</f>
        <v>#DIV/0!</v>
      </c>
      <c r="J21" s="18">
        <f>D21*H21</f>
        <v>0</v>
      </c>
      <c r="K21" s="3"/>
      <c r="L21" s="3"/>
    </row>
    <row r="22" spans="1:12" ht="12.75">
      <c r="A22" s="23"/>
      <c r="B22" s="24"/>
      <c r="C22" s="24"/>
      <c r="D22" s="24"/>
      <c r="E22" s="24"/>
      <c r="F22" s="24"/>
      <c r="G22" s="24"/>
      <c r="H22" s="24"/>
      <c r="I22" s="24"/>
      <c r="J22" s="25"/>
      <c r="K22" s="3"/>
      <c r="L22" s="3"/>
    </row>
    <row r="23" spans="1:12" ht="12.75">
      <c r="A23" s="83" t="s">
        <v>2</v>
      </c>
      <c r="B23" s="83"/>
      <c r="C23" s="83"/>
      <c r="D23" s="83"/>
      <c r="E23" s="83"/>
      <c r="F23" s="83"/>
      <c r="G23" s="83"/>
      <c r="H23" s="83"/>
      <c r="I23" s="26"/>
      <c r="J23" s="27">
        <f>SUM(J19:J21)</f>
        <v>0</v>
      </c>
      <c r="K23" s="3"/>
      <c r="L23" s="3"/>
    </row>
    <row r="24" spans="1:12">
      <c r="A24" s="28"/>
      <c r="B24" s="28"/>
      <c r="C24" s="28"/>
      <c r="D24" s="28"/>
      <c r="E24" s="28"/>
      <c r="F24" s="28"/>
      <c r="G24" s="28"/>
      <c r="H24" s="28"/>
      <c r="I24" s="28"/>
      <c r="J24" s="29"/>
    </row>
    <row r="25" spans="1:12" ht="19.5" customHeight="1">
      <c r="A25" s="8"/>
      <c r="B25" s="7" t="s">
        <v>15</v>
      </c>
      <c r="C25" s="8"/>
      <c r="D25" s="8"/>
      <c r="E25" s="8"/>
      <c r="F25" s="10"/>
      <c r="G25" s="10"/>
      <c r="H25" s="10"/>
      <c r="I25" s="10"/>
      <c r="J25" s="10"/>
    </row>
    <row r="26" spans="1:12" ht="15.75">
      <c r="A26" s="8"/>
      <c r="B26" s="7"/>
      <c r="C26" s="8"/>
      <c r="D26" s="8"/>
      <c r="E26" s="8"/>
      <c r="F26" s="30"/>
      <c r="G26" s="30"/>
      <c r="H26" s="30"/>
      <c r="I26" s="30"/>
      <c r="J26" s="30"/>
    </row>
    <row r="27" spans="1:12" ht="15.75">
      <c r="A27" s="8"/>
      <c r="B27" s="7" t="s">
        <v>14</v>
      </c>
      <c r="C27" s="8"/>
      <c r="D27" s="8"/>
      <c r="E27" s="8"/>
      <c r="F27" s="30"/>
      <c r="G27" s="30"/>
      <c r="H27" s="30"/>
      <c r="I27" s="30"/>
      <c r="J27" s="30"/>
    </row>
    <row r="28" spans="1:12" ht="12.75">
      <c r="A28" s="8"/>
      <c r="B28" s="31"/>
      <c r="C28" s="8"/>
      <c r="D28" s="8"/>
      <c r="E28" s="8"/>
      <c r="F28" s="8"/>
      <c r="G28" s="8"/>
      <c r="H28" s="8"/>
      <c r="I28" s="8"/>
      <c r="J28" s="8"/>
    </row>
    <row r="29" spans="1:12" ht="15">
      <c r="A29" s="8"/>
      <c r="B29" s="7" t="s">
        <v>16</v>
      </c>
      <c r="C29" s="8"/>
      <c r="D29" s="8"/>
      <c r="E29" s="8"/>
      <c r="F29" s="8"/>
      <c r="G29" s="8"/>
      <c r="H29" s="8"/>
      <c r="I29" s="8"/>
      <c r="J29" s="8"/>
    </row>
    <row r="30" spans="1:12" ht="15">
      <c r="A30" s="8"/>
      <c r="B30" s="7" t="s">
        <v>17</v>
      </c>
      <c r="C30" s="8"/>
      <c r="D30" s="8"/>
      <c r="E30" s="8"/>
      <c r="F30" s="8"/>
      <c r="G30" s="8"/>
      <c r="H30" s="8"/>
      <c r="I30" s="8"/>
      <c r="J30" s="8"/>
    </row>
  </sheetData>
  <mergeCells count="21">
    <mergeCell ref="I17:I18"/>
    <mergeCell ref="J17:J18"/>
    <mergeCell ref="A23:H23"/>
    <mergeCell ref="A17:A18"/>
    <mergeCell ref="B17:B18"/>
    <mergeCell ref="C17:C18"/>
    <mergeCell ref="D17:D18"/>
    <mergeCell ref="E17:G17"/>
    <mergeCell ref="H17:H18"/>
    <mergeCell ref="B15:J15"/>
    <mergeCell ref="A1:J1"/>
    <mergeCell ref="A2:J2"/>
    <mergeCell ref="A3:J3"/>
    <mergeCell ref="A5:J5"/>
    <mergeCell ref="A6:J6"/>
    <mergeCell ref="A7:J7"/>
    <mergeCell ref="A8:J8"/>
    <mergeCell ref="A10:J10"/>
    <mergeCell ref="A12:J12"/>
    <mergeCell ref="A13:J13"/>
    <mergeCell ref="B14:F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Обоснование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А. Кононова</dc:creator>
  <cp:lastModifiedBy>Синявская</cp:lastModifiedBy>
  <cp:lastPrinted>2026-06-23T08:21:40Z</cp:lastPrinted>
  <dcterms:created xsi:type="dcterms:W3CDTF">2013-01-30T02:33:10Z</dcterms:created>
  <dcterms:modified xsi:type="dcterms:W3CDTF">2026-06-23T13:38:54Z</dcterms:modified>
</cp:coreProperties>
</file>