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F0794E90-3602-4258-81D4-F5AC03B12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Лист1!$A$1:$Q$16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1" l="1"/>
  <c r="J5" i="1" s="1"/>
  <c r="L5" i="1"/>
  <c r="M5" i="1"/>
  <c r="O5" i="1"/>
  <c r="P5" i="1" s="1"/>
  <c r="Q5" i="1" s="1"/>
  <c r="Q6" i="1" l="1"/>
  <c r="N5" i="1"/>
</calcChain>
</file>

<file path=xl/sharedStrings.xml><?xml version="1.0" encoding="utf-8"?>
<sst xmlns="http://schemas.openxmlformats.org/spreadsheetml/2006/main" count="34" uniqueCount="33">
  <si>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</si>
  <si>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</si>
  <si>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</si>
  <si>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</si>
  <si>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</si>
  <si>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</si>
  <si>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</si>
  <si>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</si>
  <si>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</si>
  <si>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</si>
  <si>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</si>
  <si>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</si>
  <si>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</si>
  <si>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</si>
  <si>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rgb="FF33333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rgb="FF000000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</si>
  <si>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</si>
  <si>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</si>
  <si>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</si>
  <si>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</si>
  <si>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</si>
  <si>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</si>
  <si>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</si>
  <si>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</si>
  <si>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</si>
  <si>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</si>
  <si>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</si>
  <si>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</si>
  <si>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 xml:space="preserve">Источник 1 </t>
  </si>
  <si>
    <t xml:space="preserve">Источник 2 </t>
  </si>
  <si>
    <t xml:space="preserve">Источник 3  </t>
  </si>
  <si>
    <t>18.12.16.000 Услуги по изготовлению навигации</t>
  </si>
  <si>
    <t>усл.ед.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</si>
  <si>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154330,00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</si>
</sst>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4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0"/>
      <color rgb="FF008000"/>
      <name val="Arial Cyr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49" fontId="20" fillId="0" borderId="11">
      <alignment vertical="top" wrapText="1"/>
    </xf>
    <xf numFmtId="4" fontId="21" fillId="0" borderId="11">
      <alignment vertical="top" shrinkToFit="1"/>
    </xf>
    <xf numFmtId="0" fontId="1" fillId="0" borderId="0"/>
    <xf numFmtId="0" fontId="3" fillId="7" borderId="12" applyNumberFormat="0" applyAlignment="0" applyProtection="0"/>
    <xf numFmtId="0" fontId="4" fillId="20" borderId="13" applyNumberFormat="0" applyAlignment="0" applyProtection="0"/>
    <xf numFmtId="0" fontId="5" fillId="20" borderId="12" applyNumberFormat="0" applyAlignment="0" applyProtection="0"/>
    <xf numFmtId="0" fontId="9" fillId="0" borderId="14" applyNumberFormat="0" applyFill="0" applyAlignment="0" applyProtection="0"/>
    <xf numFmtId="0" fontId="19" fillId="23" borderId="15" applyNumberFormat="0" applyAlignment="0" applyProtection="0"/>
    <xf numFmtId="0" fontId="23" fillId="0" borderId="0"/>
    <xf numFmtId="0" fontId="1" fillId="0" borderId="0"/>
    <xf numFmtId="49" fontId="20" fillId="0" borderId="16">
      <alignment vertical="top" wrapText="1"/>
    </xf>
    <xf numFmtId="4" fontId="21" fillId="0" borderId="16">
      <alignment vertical="top" shrinkToFit="1"/>
    </xf>
    <xf numFmtId="9" fontId="19" fillId="0" borderId="0" applyFont="0" applyFill="0" applyBorder="0" applyAlignment="0" applyProtection="0"/>
  </cellStyleXfs>
  <cellXfs count="53">
    <xf numFmtId="0" fontId="0" fillId="0" borderId="0" xfId="0"/>
    <xf numFmtId="0" fontId="24" fillId="0" borderId="0" xfId="0" applyFont="1" applyAlignment="1">
      <alignment vertical="top" wrapText="1"/>
    </xf>
    <xf numFmtId="0" fontId="24" fillId="0" borderId="0" xfId="0" applyFont="1" applyBorder="1" applyAlignment="1">
      <alignment vertical="top" wrapText="1"/>
    </xf>
    <xf numFmtId="4" fontId="24" fillId="0" borderId="0" xfId="0" applyNumberFormat="1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30" fillId="0" borderId="0" xfId="0" applyFont="1" applyAlignment="1">
      <alignment vertical="center"/>
    </xf>
    <xf numFmtId="10" fontId="24" fillId="0" borderId="0" xfId="0" applyNumberFormat="1" applyFont="1" applyAlignment="1">
      <alignment vertical="top" wrapText="1"/>
    </xf>
    <xf numFmtId="165" fontId="25" fillId="24" borderId="16" xfId="56" applyNumberFormat="1" applyFont="1" applyFill="1" applyBorder="1" applyAlignment="1" applyProtection="1">
      <alignment horizontal="center" vertical="center" wrapText="1"/>
    </xf>
    <xf numFmtId="164" fontId="25" fillId="24" borderId="16" xfId="0" applyNumberFormat="1" applyFont="1" applyFill="1" applyBorder="1" applyAlignment="1">
      <alignment horizontal="center" vertical="center" wrapText="1"/>
    </xf>
    <xf numFmtId="4" fontId="32" fillId="24" borderId="10" xfId="0" applyNumberFormat="1" applyFont="1" applyFill="1" applyBorder="1" applyAlignment="1">
      <alignment horizontal="center" vertical="center" wrapText="1"/>
    </xf>
    <xf numFmtId="4" fontId="27" fillId="24" borderId="10" xfId="0" applyNumberFormat="1" applyFont="1" applyFill="1" applyBorder="1" applyAlignment="1">
      <alignment horizontal="center" vertical="center" wrapText="1"/>
    </xf>
    <xf numFmtId="10" fontId="25" fillId="24" borderId="10" xfId="0" applyNumberFormat="1" applyFont="1" applyFill="1" applyBorder="1" applyAlignment="1">
      <alignment horizontal="center" vertical="center" wrapText="1"/>
    </xf>
    <xf numFmtId="4" fontId="25" fillId="24" borderId="10" xfId="0" applyNumberFormat="1" applyFont="1" applyFill="1" applyBorder="1" applyAlignment="1">
      <alignment horizontal="center" vertical="center" wrapText="1"/>
    </xf>
    <xf numFmtId="0" fontId="24" fillId="24" borderId="0" xfId="0" applyFont="1" applyFill="1" applyAlignment="1">
      <alignment vertical="top" wrapText="1"/>
    </xf>
    <xf numFmtId="2" fontId="24" fillId="0" borderId="0" xfId="0" applyNumberFormat="1" applyFont="1" applyAlignment="1">
      <alignment vertical="top" wrapText="1"/>
    </xf>
    <xf numFmtId="2" fontId="30" fillId="0" borderId="16" xfId="0" applyNumberFormat="1" applyFont="1" applyBorder="1" applyAlignment="1">
      <alignment horizontal="center" vertical="center"/>
    </xf>
    <xf numFmtId="4" fontId="26" fillId="24" borderId="16" xfId="0" applyNumberFormat="1" applyFont="1" applyFill="1" applyBorder="1" applyAlignment="1">
      <alignment horizontal="center" vertical="center" wrapText="1"/>
    </xf>
    <xf numFmtId="10" fontId="30" fillId="24" borderId="16" xfId="0" applyNumberFormat="1" applyFont="1" applyFill="1" applyBorder="1" applyAlignment="1">
      <alignment horizontal="center" vertical="center"/>
    </xf>
    <xf numFmtId="2" fontId="28" fillId="0" borderId="10" xfId="0" applyNumberFormat="1" applyFont="1" applyBorder="1" applyAlignment="1">
      <alignment horizontal="center" vertical="center"/>
    </xf>
    <xf numFmtId="0" fontId="25" fillId="24" borderId="16" xfId="0" applyFont="1" applyFill="1" applyBorder="1" applyAlignment="1">
      <alignment horizontal="center" vertical="center" wrapText="1"/>
    </xf>
    <xf numFmtId="0" fontId="27" fillId="24" borderId="16" xfId="0" applyFont="1" applyFill="1" applyBorder="1" applyAlignment="1">
      <alignment horizontal="center" vertical="center" wrapText="1"/>
    </xf>
    <xf numFmtId="4" fontId="25" fillId="24" borderId="16" xfId="0" applyNumberFormat="1" applyFont="1" applyFill="1" applyBorder="1" applyAlignment="1">
      <alignment horizontal="center" vertical="center" wrapText="1"/>
    </xf>
    <xf numFmtId="2" fontId="25" fillId="24" borderId="16" xfId="0" applyNumberFormat="1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4" fontId="28" fillId="24" borderId="21" xfId="52" applyNumberFormat="1" applyFont="1" applyFill="1" applyBorder="1" applyAlignment="1">
      <alignment horizontal="center" vertical="center" wrapText="1"/>
    </xf>
    <xf numFmtId="2" fontId="25" fillId="24" borderId="10" xfId="0" applyNumberFormat="1" applyFont="1" applyFill="1" applyBorder="1" applyAlignment="1">
      <alignment horizontal="center" vertical="center" wrapText="1"/>
    </xf>
    <xf numFmtId="2" fontId="27" fillId="24" borderId="10" xfId="0" applyNumberFormat="1" applyFont="1" applyFill="1" applyBorder="1" applyAlignment="1">
      <alignment horizontal="center" vertical="center" wrapText="1"/>
    </xf>
    <xf numFmtId="2" fontId="33" fillId="0" borderId="16" xfId="0" applyNumberFormat="1" applyFont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164" fontId="28" fillId="24" borderId="16" xfId="0" applyNumberFormat="1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164" fontId="28" fillId="0" borderId="16" xfId="0" applyNumberFormat="1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2" fontId="31" fillId="24" borderId="18" xfId="0" applyNumberFormat="1" applyFont="1" applyFill="1" applyBorder="1" applyAlignment="1">
      <alignment horizontal="center" vertical="center" wrapText="1"/>
    </xf>
    <xf numFmtId="2" fontId="31" fillId="24" borderId="19" xfId="0" applyNumberFormat="1" applyFont="1" applyFill="1" applyBorder="1" applyAlignment="1">
      <alignment horizontal="center" vertical="center" wrapText="1"/>
    </xf>
    <xf numFmtId="2" fontId="31" fillId="24" borderId="2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top" wrapText="1"/>
    </xf>
    <xf numFmtId="0" fontId="22" fillId="24" borderId="0" xfId="0" applyFont="1" applyFill="1" applyBorder="1" applyAlignment="1">
      <alignment horizontal="center" vertical="top" wrapText="1"/>
    </xf>
    <xf numFmtId="0" fontId="27" fillId="24" borderId="16" xfId="0" applyFont="1" applyFill="1" applyBorder="1" applyAlignment="1">
      <alignment horizontal="center" vertical="center" wrapText="1"/>
    </xf>
    <xf numFmtId="0" fontId="27" fillId="24" borderId="21" xfId="0" applyFont="1" applyFill="1" applyBorder="1" applyAlignment="1">
      <alignment horizontal="center" vertical="center" wrapText="1"/>
    </xf>
    <xf numFmtId="4" fontId="28" fillId="24" borderId="16" xfId="0" applyNumberFormat="1" applyFont="1" applyFill="1" applyBorder="1" applyAlignment="1">
      <alignment horizontal="center" vertical="center" wrapText="1"/>
    </xf>
    <xf numFmtId="4" fontId="25" fillId="24" borderId="21" xfId="0" applyNumberFormat="1" applyFont="1" applyFill="1" applyBorder="1" applyAlignment="1">
      <alignment horizontal="center" vertical="center" wrapText="1"/>
    </xf>
    <xf numFmtId="4" fontId="25" fillId="24" borderId="16" xfId="0" applyNumberFormat="1" applyFont="1" applyFill="1" applyBorder="1" applyAlignment="1">
      <alignment horizontal="center" vertical="center" wrapText="1"/>
    </xf>
    <xf numFmtId="10" fontId="28" fillId="24" borderId="16" xfId="0" applyNumberFormat="1" applyFont="1" applyFill="1" applyBorder="1" applyAlignment="1">
      <alignment horizontal="center" vertical="center" wrapText="1"/>
    </xf>
    <xf numFmtId="10" fontId="25" fillId="24" borderId="16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2" fillId="24" borderId="17" xfId="0" applyFont="1" applyFill="1" applyBorder="1" applyAlignment="1">
      <alignment horizontal="center" vertical="top" wrapText="1"/>
    </xf>
    <xf numFmtId="0" fontId="24" fillId="0" borderId="0" xfId="0" applyNumberFormat="1" applyFont="1" applyBorder="1" applyAlignment="1">
      <alignment horizontal="center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center" vertical="top" wrapText="1"/>
    </xf>
    <xf numFmtId="0" fontId="24" fillId="24" borderId="0" xfId="0" applyNumberFormat="1" applyFont="1" applyFill="1" applyBorder="1" applyAlignment="1">
      <alignment horizontal="center" vertical="top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46" xr:uid="{00000000-0005-0000-0000-000012000000}"/>
    <cellStyle name="Excel Built-in Normal" xfId="19" xr:uid="{00000000-0005-0000-0000-000013000000}"/>
    <cellStyle name="Excel Built-in Normal 2" xfId="20" xr:uid="{00000000-0005-0000-0000-000014000000}"/>
    <cellStyle name="st15" xfId="44" xr:uid="{00000000-0005-0000-0000-000015000000}"/>
    <cellStyle name="st15 2" xfId="54" xr:uid="{00000000-0005-0000-0000-000016000000}"/>
    <cellStyle name="st18" xfId="45" xr:uid="{00000000-0005-0000-0000-000017000000}"/>
    <cellStyle name="st18 2" xfId="55" xr:uid="{00000000-0005-0000-0000-000018000000}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вод  2" xfId="47" xr:uid="{00000000-0005-0000-0000-000020000000}"/>
    <cellStyle name="Вывод" xfId="28" builtinId="21" customBuiltin="1"/>
    <cellStyle name="Вывод 2" xfId="48" xr:uid="{00000000-0005-0000-0000-000022000000}"/>
    <cellStyle name="Вычисление" xfId="29" builtinId="22" customBuiltin="1"/>
    <cellStyle name="Вычисление 2" xfId="49" xr:uid="{00000000-0005-0000-0000-000024000000}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Итог 2" xfId="50" xr:uid="{00000000-0005-0000-0000-00002A000000}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53" xr:uid="{00000000-0005-0000-0000-00002F000000}"/>
    <cellStyle name="Обычный 3" xfId="52" xr:uid="{00000000-0005-0000-0000-000030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Примечание 2" xfId="51" xr:uid="{00000000-0005-0000-0000-000034000000}"/>
    <cellStyle name="Процентный" xfId="56" builtinId="5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198075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5903975" y="3154830"/>
          <a:ext cx="607680" cy="3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8" name="Рисунок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9" name="Рисунок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0" name="Рисунок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1" name="Рисунок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2" name="Рисунок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3" name="Рисунок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4" name="Рисунок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5" name="Рисунок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6" name="Рисунок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7" name="Рисунок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8" name="Рисунок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9" name="Рисунок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0" name="Рисунок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1" name="Рисунок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2" name="Рисунок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3" name="Рисунок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4" name="Рисунок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5" name="Рисунок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4400</xdr:rowOff>
    </xdr:to>
    <xdr:pic>
      <xdr:nvPicPr>
        <xdr:cNvPr id="26" name="Рисунок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8300</xdr:rowOff>
    </xdr:to>
    <xdr:pic>
      <xdr:nvPicPr>
        <xdr:cNvPr id="27" name="Рисунок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1950</xdr:rowOff>
    </xdr:to>
    <xdr:pic>
      <xdr:nvPicPr>
        <xdr:cNvPr id="28" name="Рисунок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7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8" sqref="A8:N8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25.7109375" style="1" customWidth="1"/>
    <col min="4" max="4" width="10.42578125" style="4" customWidth="1"/>
    <col min="5" max="5" width="12.28515625" style="1" customWidth="1"/>
    <col min="6" max="8" width="19.7109375" style="3" customWidth="1"/>
    <col min="9" max="10" width="16.5703125" style="3" customWidth="1"/>
    <col min="11" max="11" width="14.140625" style="7" customWidth="1"/>
    <col min="12" max="12" width="18.85546875" style="3" customWidth="1"/>
    <col min="13" max="13" width="15" style="3" customWidth="1"/>
    <col min="14" max="14" width="19.85546875" style="1" customWidth="1"/>
    <col min="15" max="15" width="22" style="1" customWidth="1"/>
    <col min="16" max="16" width="20.5703125" style="1" customWidth="1"/>
    <col min="17" max="17" width="27.42578125" style="1" customWidth="1"/>
    <col min="18" max="16384" width="9.140625" style="1"/>
  </cols>
  <sheetData>
    <row r="1" spans="1:17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7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7" s="6" customFormat="1" ht="41.25" customHeight="1">
      <c r="A3" s="39" t="s">
        <v>6</v>
      </c>
      <c r="B3" s="39"/>
      <c r="C3" s="39" t="s">
        <v>26</v>
      </c>
      <c r="D3" s="39" t="s">
        <v>10</v>
      </c>
      <c r="E3" s="39" t="s">
        <v>11</v>
      </c>
      <c r="F3" s="41" t="s">
        <v>20</v>
      </c>
      <c r="G3" s="41"/>
      <c r="H3" s="41"/>
      <c r="I3" s="41" t="s">
        <v>21</v>
      </c>
      <c r="J3" s="41" t="s">
        <v>22</v>
      </c>
      <c r="K3" s="44" t="s">
        <v>9</v>
      </c>
      <c r="L3" s="41" t="s">
        <v>23</v>
      </c>
      <c r="M3" s="41" t="s">
        <v>12</v>
      </c>
      <c r="N3" s="30" t="s">
        <v>13</v>
      </c>
      <c r="O3" s="30" t="s">
        <v>8</v>
      </c>
      <c r="P3" s="30" t="s">
        <v>19</v>
      </c>
      <c r="Q3" s="32" t="s">
        <v>14</v>
      </c>
    </row>
    <row r="4" spans="1:17" s="6" customFormat="1" ht="15">
      <c r="A4" s="39"/>
      <c r="B4" s="39"/>
      <c r="C4" s="40"/>
      <c r="D4" s="40"/>
      <c r="E4" s="40"/>
      <c r="F4" s="25" t="s">
        <v>27</v>
      </c>
      <c r="G4" s="25" t="s">
        <v>28</v>
      </c>
      <c r="H4" s="25" t="s">
        <v>29</v>
      </c>
      <c r="I4" s="42"/>
      <c r="J4" s="43"/>
      <c r="K4" s="45"/>
      <c r="L4" s="43" t="s">
        <v>15</v>
      </c>
      <c r="M4" s="43" t="s">
        <v>16</v>
      </c>
      <c r="N4" s="31" t="s">
        <v>17</v>
      </c>
      <c r="O4" s="31" t="s">
        <v>8</v>
      </c>
      <c r="P4" s="30"/>
      <c r="Q4" s="33"/>
    </row>
    <row r="5" spans="1:17" s="6" customFormat="1" ht="30">
      <c r="A5" s="20">
        <v>1</v>
      </c>
      <c r="B5" s="21"/>
      <c r="C5" s="29" t="s">
        <v>30</v>
      </c>
      <c r="D5" s="29" t="s">
        <v>31</v>
      </c>
      <c r="E5" s="24">
        <v>1</v>
      </c>
      <c r="F5" s="28">
        <v>154330</v>
      </c>
      <c r="G5" s="16">
        <v>160200</v>
      </c>
      <c r="H5" s="16">
        <v>165320</v>
      </c>
      <c r="I5" s="17">
        <f t="shared" ref="I5" si="0">MIN(F5:H5)</f>
        <v>154330</v>
      </c>
      <c r="J5" s="17">
        <f t="shared" ref="J5" si="1">I5*(1+K5)</f>
        <v>154330</v>
      </c>
      <c r="K5" s="18">
        <v>0</v>
      </c>
      <c r="L5" s="22">
        <f t="shared" ref="L5" si="2">AVERAGE(F5:H5)*(1+K5)</f>
        <v>159950</v>
      </c>
      <c r="M5" s="22">
        <f t="shared" ref="M5" si="3">STDEV(F5:H5)</f>
        <v>5499.2635870632712</v>
      </c>
      <c r="N5" s="8">
        <f t="shared" ref="N5" si="4">M5/L5</f>
        <v>3.438114152587228E-2</v>
      </c>
      <c r="O5" s="9">
        <f t="shared" ref="O5" si="5">MIN(F5,G5,H5)</f>
        <v>154330</v>
      </c>
      <c r="P5" s="16">
        <f t="shared" ref="P5" si="6">MMULT(E5,O5)</f>
        <v>154330</v>
      </c>
      <c r="Q5" s="16">
        <f t="shared" ref="Q5" si="7">P5</f>
        <v>154330</v>
      </c>
    </row>
    <row r="6" spans="1:17" s="6" customFormat="1" ht="15">
      <c r="A6" s="23"/>
      <c r="B6" s="23"/>
      <c r="C6" s="26"/>
      <c r="D6" s="26"/>
      <c r="E6" s="27" t="s">
        <v>18</v>
      </c>
      <c r="F6" s="10"/>
      <c r="G6" s="10"/>
      <c r="H6" s="10"/>
      <c r="I6" s="11"/>
      <c r="J6" s="11"/>
      <c r="K6" s="12"/>
      <c r="L6" s="13"/>
      <c r="M6" s="34" t="s">
        <v>24</v>
      </c>
      <c r="N6" s="35"/>
      <c r="O6" s="35"/>
      <c r="P6" s="36"/>
      <c r="Q6" s="19">
        <f>SUM(Q5:Q5)</f>
        <v>154330</v>
      </c>
    </row>
    <row r="7" spans="1:17" ht="37.5" customHeight="1">
      <c r="A7" s="47" t="s">
        <v>32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14"/>
      <c r="P7" s="14"/>
      <c r="Q7" s="15"/>
    </row>
    <row r="8" spans="1:17" ht="82.5" customHeight="1">
      <c r="A8" s="52" t="s">
        <v>25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14"/>
      <c r="P8" s="14"/>
    </row>
    <row r="9" spans="1:17" ht="48" customHeight="1">
      <c r="A9" s="48" t="s">
        <v>7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7" ht="31.5">
      <c r="C10" s="1" t="s">
        <v>2</v>
      </c>
      <c r="D10" s="4" t="s">
        <v>1</v>
      </c>
      <c r="E10" s="46" t="s">
        <v>3</v>
      </c>
      <c r="F10" s="46"/>
    </row>
    <row r="11" spans="1:17">
      <c r="D11" s="4" t="s">
        <v>4</v>
      </c>
      <c r="E11" s="46" t="s">
        <v>5</v>
      </c>
      <c r="F11" s="46"/>
    </row>
    <row r="12" spans="1:17">
      <c r="I12" s="1"/>
      <c r="J12" s="1"/>
      <c r="K12" s="1"/>
      <c r="L12" s="1"/>
    </row>
    <row r="14" spans="1:17">
      <c r="A14" s="51"/>
      <c r="B14" s="51"/>
      <c r="C14" s="49"/>
      <c r="D14" s="49"/>
      <c r="E14" s="49"/>
    </row>
    <row r="15" spans="1:17">
      <c r="A15" s="2"/>
      <c r="B15" s="2"/>
      <c r="C15" s="2"/>
      <c r="D15" s="5"/>
    </row>
    <row r="16" spans="1:17">
      <c r="A16" s="46"/>
      <c r="B16" s="46"/>
      <c r="C16" s="50"/>
      <c r="D16" s="50"/>
      <c r="E16" s="50"/>
      <c r="F16" s="50"/>
    </row>
    <row r="17" spans="1:14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</row>
  </sheetData>
  <sheetProtection selectLockedCells="1" selectUnlockedCells="1"/>
  <mergeCells count="28">
    <mergeCell ref="L3:L4"/>
    <mergeCell ref="M3:M4"/>
    <mergeCell ref="A17:N17"/>
    <mergeCell ref="A7:N7"/>
    <mergeCell ref="A9:N9"/>
    <mergeCell ref="C14:E14"/>
    <mergeCell ref="C16:F16"/>
    <mergeCell ref="E10:F10"/>
    <mergeCell ref="E11:F11"/>
    <mergeCell ref="A14:B14"/>
    <mergeCell ref="A16:B16"/>
    <mergeCell ref="A8:N8"/>
    <mergeCell ref="P3:P4"/>
    <mergeCell ref="O3:O4"/>
    <mergeCell ref="Q3:Q4"/>
    <mergeCell ref="M6:P6"/>
    <mergeCell ref="A1:N1"/>
    <mergeCell ref="A2:N2"/>
    <mergeCell ref="N3:N4"/>
    <mergeCell ref="A3:A4"/>
    <mergeCell ref="B3:B4"/>
    <mergeCell ref="C3:C4"/>
    <mergeCell ref="D3:D4"/>
    <mergeCell ref="E3:E4"/>
    <mergeCell ref="F3:H3"/>
    <mergeCell ref="I3:I4"/>
    <mergeCell ref="J3:J4"/>
    <mergeCell ref="K3:K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5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2026-09-02T12:18:18Z</dcterms:modified>
</cp:coreProperties>
</file>