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V:\07 ОМТО\ТРАВКИНА Н.К\2026\Наши закупки\Штемпель\"/>
    </mc:Choice>
  </mc:AlternateContent>
  <bookViews>
    <workbookView xWindow="0" yWindow="0" windowWidth="23040" windowHeight="9120"/>
  </bookViews>
  <sheets>
    <sheet name="НМЦК" sheetId="1" r:id="rId1"/>
  </sheets>
  <definedNames>
    <definedName name="_xlnm._FilterDatabase" localSheetId="0" hidden="1">НМЦК!$A$1:$R$14</definedName>
    <definedName name="_xlnm.Print_Area" localSheetId="0">НМЦК!$A$1:$AB$27</definedName>
  </definedNames>
  <calcPr calcId="152511" fullPrecision="0"/>
</workbook>
</file>

<file path=xl/calcChain.xml><?xml version="1.0" encoding="utf-8"?>
<calcChain xmlns="http://schemas.openxmlformats.org/spreadsheetml/2006/main">
  <c r="I26" i="1" l="1"/>
  <c r="J26" i="1" s="1"/>
  <c r="L13" i="1" l="1"/>
  <c r="N13" i="1" s="1"/>
  <c r="N14" i="1" s="1"/>
  <c r="K13" i="1" l="1"/>
  <c r="J13" i="1" s="1"/>
</calcChain>
</file>

<file path=xl/sharedStrings.xml><?xml version="1.0" encoding="utf-8"?>
<sst xmlns="http://schemas.openxmlformats.org/spreadsheetml/2006/main" count="54" uniqueCount="43">
  <si>
    <t xml:space="preserve">Ссылка на нормативно-правовой акт с указанием конкретного пункта, устанавливающего требования к нормативным затратам: </t>
  </si>
  <si>
    <t>Обоснование начальной (максимальной) цены контракта</t>
  </si>
  <si>
    <t>№ п/п</t>
  </si>
  <si>
    <t>Наименован ие товара, работы, услуги по КТРУ</t>
  </si>
  <si>
    <t>Наименование товара, работы, услуги согласно описанию объекта закупки</t>
  </si>
  <si>
    <t>Кол- во</t>
  </si>
  <si>
    <t>Ценовые значения анализа рынка</t>
  </si>
  <si>
    <t>Ср. рыночная цена за единицу (руб.)</t>
  </si>
  <si>
    <t>Цена за ед.(руб.)</t>
  </si>
  <si>
    <t>где:
V - коэффициент вариации;</t>
  </si>
  <si>
    <t xml:space="preserve">           среднее квадратичное отклонение</t>
  </si>
  <si>
    <t xml:space="preserve">Среднее квадратичное отклонение, </t>
  </si>
  <si>
    <t>Единица измерений</t>
  </si>
  <si>
    <t>Расчет НМЦК</t>
  </si>
  <si>
    <t>Итоговое значение НМЦК (руб.)</t>
  </si>
  <si>
    <r>
      <t>где:
НМЦК  - НМЦК, определяемая методом сопоставимых рыночных цен (анализа рынка);
v - количество (объем) закупаемого товара (работы, услуги);
n - количество значений, используемых в расчете;
i - номер источника ценовой информации;
ц</t>
    </r>
    <r>
      <rPr>
        <sz val="8"/>
        <color rgb="FF000000"/>
        <rFont val="Times New Roman"/>
        <family val="1"/>
        <charset val="204"/>
      </rPr>
      <t>i</t>
    </r>
    <r>
      <rPr>
        <sz val="10"/>
        <color rgb="FF000000"/>
        <rFont val="Times New Roman"/>
        <family val="1"/>
        <charset val="204"/>
      </rPr>
      <t xml:space="preserve"> - цена единицы товара, работы, услуги, представленная в источнике с номером i.</t>
    </r>
  </si>
  <si>
    <t>цена i-ой единицы товара, работы, услуги;</t>
  </si>
  <si>
    <t>Учитывая параметры объекта закупки (указаны в техническом задании), ценовой диапазон имел минимальные значения, что позволило рассматривать предложенные цены, как идентичные, что подтверждается полученным коэффициентом вариации, который не превышает 33% (определяется согласно методике расчета НМЦК в соответствии со ст. 22 Закона, приказа Минэкономразвития России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исполнителем)*».
*В целях определения однородности совокупности значений выявленных цен, используемых в расчете НМЦК, коэффициент вариации определяется по формуле:</t>
  </si>
  <si>
    <t>Коэфф. вариации (v)</t>
  </si>
  <si>
    <t>&lt;ц&gt; - средняя арифметическая величина цены единицы товара, работы, услуги;
n - количество значений, используемых в расчете (3).
НМЦК методом сопоставимых рыночных цен (анализа рынка) определяется по формуле:</t>
  </si>
  <si>
    <t>Типовая принадлежность</t>
  </si>
  <si>
    <t>Цена за единицу с учетом нормативных затрат</t>
  </si>
  <si>
    <t>Итого начальная (максимальная) цена контракта составила, руб.</t>
  </si>
  <si>
    <t>Итого цена единицы товара (работы, услуги) в том числе с учетом ЛБО (руб.)</t>
  </si>
  <si>
    <t>Всего НМЦК с
учетом ЛБО (руб.)</t>
  </si>
  <si>
    <t>штука</t>
  </si>
  <si>
    <r>
      <t xml:space="preserve">Используемый метод определения НМЦК </t>
    </r>
    <r>
      <rPr>
        <b/>
        <sz val="12"/>
        <color rgb="FF000000"/>
        <rFont val="Times New Roman"/>
        <family val="1"/>
        <charset val="204"/>
      </rPr>
      <t>Метод сопоставимых рыночных цен (анализ рынка)</t>
    </r>
  </si>
  <si>
    <t>Поставка штемпелей (материальные запасы) для обеспечения нужд Управления Федерального казначейства по Приморскому краю</t>
  </si>
  <si>
    <t xml:space="preserve"> ПРИКАЗ от 3 ноября 2021 г. N 300 ОБ УТВЕРЖДЕНИИ НОРМАТИВНЫХ ЗАТРАТ НА ОБЕСПЕЧЕНИЕ ФУНКЦИЙ ЦЕНТРАЛЬНОГО АППАРАТА ФЕДЕРАЛЬНОГО КАЗНАЧЕЙСТВА, ТЕРРИТОРИАЛЬНЫХ ОРГАНОВ ФЕДЕРАЛЬНОГО КАЗНАЧЕЙСТВА И ПОДВЕДОМСТВЕННОГО ФЕДЕРАЛЬНОГО КАЗЕННОГО УЧРЕЖДЕНИЯ "ЦЕНТР ПО ОБЕСПЕЧЕНИЮ ДЕЯТЕЛЬНОСТИ КАЗНАЧЕЙСТВА РОССИИ",  НЕ ОТНЕСЕННЫХ К ЗАТРАТАМ В СФЕРЕ ИНФОРМАЦИОННО-КОММУНИКАЦИОННЫХ ТЕХНОЛОГИЙ. 5.12.11. Затраты на приобретение печатей и штампов
(материальные запасы) и расходных материалов к ним
</t>
  </si>
  <si>
    <t>Штемпель</t>
  </si>
  <si>
    <t>Штамп</t>
  </si>
  <si>
    <t xml:space="preserve">Реквизиты запросов ценовой информации (в т.ч. в ЕИС): Запрос направлен в 10  организаций: . Запрос ценовой информации  № 53-07-09/2636 от 05.05.2026 , в ЕИС Запрос цен  0822100002826000382 (ред. №01) от 06.05.2026 , Ответ получен от 3 (трех) организаций на основании данной информации произведен расчет НМЦК (ЦК): Источник №1 Источник Вх. №806 от 18.05.2026,Источник № 2 Вх. №807 от 18.05.2026, Источник N 3  Вх. № 808 от 18.05.2026
</t>
  </si>
  <si>
    <t xml:space="preserve"> Источник №1 Исх.0105/26 от 07.05.2026  (Вх. № 806 от 18.05.2026)</t>
  </si>
  <si>
    <t>Источник №2 Исх. №9 от 05.05.2026 (Вх. № 807 от  18.05.2026)</t>
  </si>
  <si>
    <t>В связи с тем, что закупка проводится на основании п. 4 ч 1 ст. 93 Федерального закона от 05.04.2013 № 44-ФЗ  НМЦК(ЦК) принимается равное наименьшему ценовому предложению КП № 2</t>
  </si>
  <si>
    <t xml:space="preserve">Метод сопоставимых рыночных цен (анализ рынка) </t>
  </si>
  <si>
    <t>Нормативная цена (руб.)</t>
  </si>
  <si>
    <t>НМЦК с учетом округления цены за единицу (руб.)</t>
  </si>
  <si>
    <t>В результате проведенного расчета НМЦК (ЦК) (руб.)</t>
  </si>
  <si>
    <t>Итого: 2400,00</t>
  </si>
  <si>
    <t>В результате проведенного расчета Н(М)ЦК, ЦКЕП контракта составила, руб.: 2 400  рублей 00 копеек</t>
  </si>
  <si>
    <t>Дата подготовки обоснования НМЦК 29.05.2026</t>
  </si>
  <si>
    <t>Источник №3 Исх. № б/н от 05.05.2026 (Вх. № 808 от 18.05.2026)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</si>
</sst>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color rgb="FF000000"/>
      <name val="Times New Roman"/>
      <charset val="204"/>
    </font>
    <font>
      <sz val="10"/>
      <color rgb="FF000000"/>
      <name val="Times New Roman"/>
      <family val="2"/>
    </font>
    <font>
      <sz val="10"/>
      <name val="Arial Cyr"/>
      <charset val="204"/>
    </font>
    <font>
      <sz val="12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99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top"/>
    </xf>
    <xf numFmtId="1" fontId="1" fillId="0" borderId="1" xfId="0" applyNumberFormat="1" applyFont="1" applyBorder="1" applyAlignment="1">
      <alignment horizontal="center" vertical="top" shrinkToFi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0" fontId="9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7" fillId="0" borderId="0" xfId="0" applyFont="1" applyAlignment="1">
      <alignment vertical="center"/>
    </xf>
    <xf numFmtId="0" fontId="0" fillId="0" borderId="0" xfId="0" applyAlignment="1">
      <alignment horizontal="left" vertical="top"/>
    </xf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10" fillId="0" borderId="1" xfId="0" applyFont="1" applyBorder="1" applyAlignment="1">
      <alignment horizontal="center" vertical="top" wrapText="1"/>
    </xf>
    <xf numFmtId="1" fontId="9" fillId="0" borderId="6" xfId="0" applyNumberFormat="1" applyFont="1" applyBorder="1" applyAlignment="1">
      <alignment horizontal="center" vertical="center" shrinkToFit="1"/>
    </xf>
    <xf numFmtId="2" fontId="9" fillId="0" borderId="1" xfId="0" applyNumberFormat="1" applyFont="1" applyBorder="1" applyAlignment="1">
      <alignment horizontal="center" vertical="center"/>
    </xf>
    <xf numFmtId="4" fontId="11" fillId="0" borderId="2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/>
    </xf>
    <xf numFmtId="2" fontId="11" fillId="2" borderId="7" xfId="0" applyNumberFormat="1" applyFont="1" applyFill="1" applyBorder="1" applyAlignment="1">
      <alignment horizontal="center" vertical="center" wrapText="1"/>
    </xf>
    <xf numFmtId="4" fontId="14" fillId="0" borderId="6" xfId="0" applyNumberFormat="1" applyFont="1" applyBorder="1" applyAlignment="1">
      <alignment vertical="center"/>
    </xf>
    <xf numFmtId="4" fontId="14" fillId="0" borderId="7" xfId="0" applyNumberFormat="1" applyFont="1" applyBorder="1" applyAlignment="1">
      <alignment vertical="center"/>
    </xf>
    <xf numFmtId="4" fontId="14" fillId="0" borderId="1" xfId="0" applyNumberFormat="1" applyFont="1" applyBorder="1" applyAlignment="1">
      <alignment vertical="center"/>
    </xf>
    <xf numFmtId="0" fontId="0" fillId="0" borderId="0" xfId="0" applyFill="1" applyAlignment="1">
      <alignment horizontal="left" vertical="top"/>
    </xf>
    <xf numFmtId="4" fontId="0" fillId="0" borderId="0" xfId="0" applyNumberFormat="1" applyFill="1" applyAlignment="1">
      <alignment horizontal="left" vertical="top"/>
    </xf>
    <xf numFmtId="0" fontId="7" fillId="0" borderId="0" xfId="0" applyFont="1" applyFill="1" applyAlignment="1">
      <alignment vertical="center"/>
    </xf>
    <xf numFmtId="4" fontId="7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9" fillId="0" borderId="0" xfId="0" applyFont="1" applyFill="1" applyAlignment="1">
      <alignment horizontal="center" vertical="top" wrapText="1"/>
    </xf>
    <xf numFmtId="0" fontId="13" fillId="0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4" fontId="14" fillId="0" borderId="4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0" fillId="0" borderId="1" xfId="0" applyFont="1" applyFill="1" applyBorder="1" applyAlignment="1">
      <alignment horizontal="center" vertical="top" wrapText="1"/>
    </xf>
    <xf numFmtId="0" fontId="0" fillId="0" borderId="0" xfId="0" applyAlignment="1">
      <alignment horizontal="left" vertical="top"/>
    </xf>
    <xf numFmtId="0" fontId="0" fillId="0" borderId="9" xfId="0" applyBorder="1" applyAlignment="1">
      <alignment vertical="top"/>
    </xf>
    <xf numFmtId="0" fontId="16" fillId="2" borderId="3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6" fillId="2" borderId="24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2" fontId="10" fillId="0" borderId="24" xfId="0" applyNumberFormat="1" applyFont="1" applyFill="1" applyBorder="1" applyAlignment="1">
      <alignment horizontal="center" vertical="center" wrapText="1"/>
    </xf>
    <xf numFmtId="2" fontId="10" fillId="0" borderId="27" xfId="0" applyNumberFormat="1" applyFont="1" applyFill="1" applyBorder="1" applyAlignment="1">
      <alignment horizontal="center" vertical="center" wrapText="1"/>
    </xf>
    <xf numFmtId="1" fontId="13" fillId="0" borderId="6" xfId="0" applyNumberFormat="1" applyFont="1" applyBorder="1" applyAlignment="1">
      <alignment horizontal="right" vertical="center" shrinkToFit="1"/>
    </xf>
    <xf numFmtId="1" fontId="13" fillId="0" borderId="8" xfId="0" applyNumberFormat="1" applyFont="1" applyBorder="1" applyAlignment="1">
      <alignment horizontal="right" vertical="center" shrinkToFit="1"/>
    </xf>
    <xf numFmtId="1" fontId="13" fillId="0" borderId="7" xfId="0" applyNumberFormat="1" applyFont="1" applyBorder="1" applyAlignment="1">
      <alignment horizontal="right" vertical="center" shrinkToFit="1"/>
    </xf>
    <xf numFmtId="1" fontId="13" fillId="0" borderId="8" xfId="0" applyNumberFormat="1" applyFont="1" applyBorder="1" applyAlignment="1">
      <alignment horizontal="left" vertical="top" wrapText="1" shrinkToFit="1"/>
    </xf>
    <xf numFmtId="1" fontId="13" fillId="0" borderId="8" xfId="0" applyNumberFormat="1" applyFont="1" applyBorder="1" applyAlignment="1">
      <alignment horizontal="left" vertical="top" shrinkToFit="1"/>
    </xf>
    <xf numFmtId="0" fontId="10" fillId="0" borderId="1" xfId="0" applyFont="1" applyBorder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9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/>
    </xf>
    <xf numFmtId="0" fontId="10" fillId="0" borderId="3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9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 wrapText="1" indent="1"/>
    </xf>
    <xf numFmtId="2" fontId="10" fillId="0" borderId="25" xfId="0" applyNumberFormat="1" applyFont="1" applyFill="1" applyBorder="1" applyAlignment="1">
      <alignment horizontal="center" vertical="center" wrapText="1"/>
    </xf>
    <xf numFmtId="2" fontId="10" fillId="0" borderId="26" xfId="0" applyNumberFormat="1" applyFont="1" applyFill="1" applyBorder="1" applyAlignment="1">
      <alignment horizontal="center" vertical="center" wrapText="1"/>
    </xf>
    <xf numFmtId="2" fontId="16" fillId="2" borderId="21" xfId="0" applyNumberFormat="1" applyFont="1" applyFill="1" applyBorder="1" applyAlignment="1">
      <alignment horizontal="right" vertical="center" wrapText="1"/>
    </xf>
    <xf numFmtId="2" fontId="16" fillId="2" borderId="19" xfId="0" applyNumberFormat="1" applyFont="1" applyFill="1" applyBorder="1" applyAlignment="1">
      <alignment horizontal="right" vertical="center" wrapText="1"/>
    </xf>
    <xf numFmtId="2" fontId="16" fillId="2" borderId="22" xfId="0" applyNumberFormat="1" applyFont="1" applyFill="1" applyBorder="1" applyAlignment="1">
      <alignment horizontal="right" vertical="center" wrapText="1"/>
    </xf>
    <xf numFmtId="0" fontId="6" fillId="0" borderId="20" xfId="0" applyFont="1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5" Type="http://schemas.openxmlformats.org/officeDocument/2006/relationships/image" Target="../media/image5.png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53975</xdr:colOff>
      <xdr:row>15</xdr:row>
      <xdr:rowOff>555625</xdr:rowOff>
    </xdr:from>
    <xdr:to>
      <xdr:col>1</xdr:col>
      <xdr:colOff>708025</xdr:colOff>
      <xdr:row>15</xdr:row>
      <xdr:rowOff>986155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5F0E77C4-1E9A-AB9C-F014-265886F62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75" y="6556375"/>
          <a:ext cx="1106488" cy="4305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16</xdr:row>
      <xdr:rowOff>355600</xdr:rowOff>
    </xdr:from>
    <xdr:to>
      <xdr:col>1</xdr:col>
      <xdr:colOff>923471</xdr:colOff>
      <xdr:row>18</xdr:row>
      <xdr:rowOff>177166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3C65A6A9-A35A-1E62-F545-C059D9832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080100"/>
          <a:ext cx="1590675" cy="5454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114300</xdr:colOff>
      <xdr:row>18</xdr:row>
      <xdr:rowOff>152400</xdr:rowOff>
    </xdr:from>
    <xdr:to>
      <xdr:col>0</xdr:col>
      <xdr:colOff>267970</xdr:colOff>
      <xdr:row>20</xdr:row>
      <xdr:rowOff>1906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748D28F1-E864-8393-9E13-18CB6A3FA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82600800"/>
          <a:ext cx="153670" cy="2305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20</xdr:row>
      <xdr:rowOff>520700</xdr:rowOff>
    </xdr:from>
    <xdr:to>
      <xdr:col>1</xdr:col>
      <xdr:colOff>961571</xdr:colOff>
      <xdr:row>20</xdr:row>
      <xdr:rowOff>920115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xmlns="" id="{6256E41B-A830-83FD-A29A-7A86890F3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350100"/>
          <a:ext cx="1628775" cy="3994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340178</xdr:colOff>
      <xdr:row>9</xdr:row>
      <xdr:rowOff>789215</xdr:rowOff>
    </xdr:from>
    <xdr:to>
      <xdr:col>11</xdr:col>
      <xdr:colOff>493848</xdr:colOff>
      <xdr:row>10</xdr:row>
      <xdr:rowOff>40004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748D28F1-E864-8393-9E13-18CB6A3FA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14214" y="5497286"/>
          <a:ext cx="153670" cy="2577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435412</xdr:colOff>
      <xdr:row>9</xdr:row>
      <xdr:rowOff>368087</xdr:rowOff>
    </xdr:from>
    <xdr:to>
      <xdr:col>10</xdr:col>
      <xdr:colOff>595312</xdr:colOff>
      <xdr:row>9</xdr:row>
      <xdr:rowOff>515687</xdr:rowOff>
    </xdr:to>
    <xdr:pic>
      <xdr:nvPicPr>
        <xdr:cNvPr id="13" name="Рисунок 12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77131" y="4100696"/>
          <a:ext cx="159900" cy="14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92D050"/>
    <pageSetUpPr fitToPage="1"/>
  </sheetPr>
  <dimension ref="A1:W28"/>
  <sheetViews>
    <sheetView tabSelected="1" zoomScale="90" zoomScaleNormal="90" zoomScaleSheetLayoutView="90" workbookViewId="0">
      <selection activeCell="F8" sqref="F8:F11"/>
    </sheetView>
  </sheetViews>
  <sheetFormatPr defaultRowHeight="12.75" x14ac:dyDescent="0.2"/>
  <cols>
    <col min="1" max="1" width="7.83203125" customWidth="1"/>
    <col min="2" max="2" width="39.5" customWidth="1"/>
    <col min="3" max="3" width="49.83203125" customWidth="1"/>
    <col min="4" max="4" width="14.5" style="14" customWidth="1"/>
    <col min="5" max="5" width="12.6640625" style="10" customWidth="1"/>
    <col min="6" max="6" width="20.33203125" customWidth="1"/>
    <col min="7" max="7" width="19.33203125" customWidth="1"/>
    <col min="8" max="8" width="20.83203125" customWidth="1"/>
    <col min="9" max="9" width="23.33203125" customWidth="1"/>
    <col min="10" max="10" width="20.83203125" customWidth="1"/>
    <col min="11" max="11" width="10.6640625" customWidth="1"/>
    <col min="12" max="12" width="17.1640625" style="6" customWidth="1"/>
    <col min="13" max="13" width="14" customWidth="1"/>
    <col min="14" max="14" width="28.33203125" style="10" customWidth="1"/>
    <col min="15" max="15" width="25" style="8" customWidth="1"/>
    <col min="16" max="16" width="25" style="10" customWidth="1"/>
    <col min="17" max="17" width="19.5" customWidth="1"/>
    <col min="18" max="18" width="4.6640625" customWidth="1"/>
    <col min="19" max="19" width="13.6640625" customWidth="1"/>
    <col min="20" max="20" width="12" customWidth="1"/>
  </cols>
  <sheetData>
    <row r="1" spans="1:21" ht="18.75" x14ac:dyDescent="0.2">
      <c r="A1" s="71" t="s">
        <v>1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</row>
    <row r="2" spans="1:21" ht="15.75" x14ac:dyDescent="0.2">
      <c r="A2" s="72" t="s">
        <v>41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2"/>
    </row>
    <row r="3" spans="1:21" ht="28.5" customHeight="1" x14ac:dyDescent="0.2">
      <c r="A3" s="72" t="s">
        <v>27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</row>
    <row r="4" spans="1:21" ht="15.75" x14ac:dyDescent="0.2">
      <c r="A4" s="73" t="s">
        <v>26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</row>
    <row r="5" spans="1:21" ht="15.75" x14ac:dyDescent="0.2">
      <c r="A5" s="74" t="s">
        <v>31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</row>
    <row r="6" spans="1:21" ht="33.75" customHeight="1" x14ac:dyDescent="0.2">
      <c r="A6" s="72" t="s">
        <v>0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</row>
    <row r="7" spans="1:21" s="7" customFormat="1" ht="66" customHeight="1" x14ac:dyDescent="0.2">
      <c r="A7" s="75" t="s">
        <v>28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</row>
    <row r="8" spans="1:21" ht="86.25" customHeight="1" x14ac:dyDescent="0.2">
      <c r="A8" s="81" t="s">
        <v>2</v>
      </c>
      <c r="B8" s="70" t="s">
        <v>3</v>
      </c>
      <c r="C8" s="70" t="s">
        <v>4</v>
      </c>
      <c r="D8" s="67" t="s">
        <v>20</v>
      </c>
      <c r="E8" s="70" t="s">
        <v>12</v>
      </c>
      <c r="F8" s="70" t="s">
        <v>5</v>
      </c>
      <c r="G8" s="78" t="s">
        <v>13</v>
      </c>
      <c r="H8" s="79"/>
      <c r="I8" s="79"/>
      <c r="J8" s="79"/>
      <c r="K8" s="79"/>
      <c r="L8" s="79"/>
      <c r="M8" s="79"/>
      <c r="N8" s="80"/>
      <c r="O8" s="67" t="s">
        <v>23</v>
      </c>
      <c r="P8" s="67" t="s">
        <v>24</v>
      </c>
    </row>
    <row r="9" spans="1:21" ht="22.15" customHeight="1" x14ac:dyDescent="0.2">
      <c r="A9" s="81"/>
      <c r="B9" s="70"/>
      <c r="C9" s="70"/>
      <c r="D9" s="68"/>
      <c r="E9" s="70"/>
      <c r="F9" s="70"/>
      <c r="G9" s="70" t="s">
        <v>6</v>
      </c>
      <c r="H9" s="70"/>
      <c r="I9" s="70"/>
      <c r="J9" s="57" t="s">
        <v>18</v>
      </c>
      <c r="K9" s="64" t="s">
        <v>11</v>
      </c>
      <c r="L9" s="57" t="s">
        <v>7</v>
      </c>
      <c r="M9" s="64" t="s">
        <v>21</v>
      </c>
      <c r="N9" s="57" t="s">
        <v>14</v>
      </c>
      <c r="O9" s="68"/>
      <c r="P9" s="76"/>
      <c r="S9" s="28"/>
      <c r="T9" s="28"/>
      <c r="U9" s="28"/>
    </row>
    <row r="10" spans="1:21" ht="78.75" customHeight="1" x14ac:dyDescent="0.2">
      <c r="A10" s="81"/>
      <c r="B10" s="70"/>
      <c r="C10" s="70"/>
      <c r="D10" s="68"/>
      <c r="E10" s="70"/>
      <c r="F10" s="70"/>
      <c r="G10" s="39" t="s">
        <v>32</v>
      </c>
      <c r="H10" s="39" t="s">
        <v>33</v>
      </c>
      <c r="I10" s="39" t="s">
        <v>42</v>
      </c>
      <c r="J10" s="57"/>
      <c r="K10" s="65"/>
      <c r="L10" s="57"/>
      <c r="M10" s="65"/>
      <c r="N10" s="57"/>
      <c r="O10" s="68"/>
      <c r="P10" s="76"/>
      <c r="S10" s="28"/>
      <c r="T10" s="28"/>
      <c r="U10" s="28"/>
    </row>
    <row r="11" spans="1:21" ht="36.75" customHeight="1" x14ac:dyDescent="0.2">
      <c r="A11" s="81"/>
      <c r="B11" s="70"/>
      <c r="C11" s="70"/>
      <c r="D11" s="69"/>
      <c r="E11" s="70"/>
      <c r="F11" s="70"/>
      <c r="G11" s="17" t="s">
        <v>8</v>
      </c>
      <c r="H11" s="17" t="s">
        <v>8</v>
      </c>
      <c r="I11" s="17" t="s">
        <v>8</v>
      </c>
      <c r="J11" s="57"/>
      <c r="K11" s="66"/>
      <c r="L11" s="57"/>
      <c r="M11" s="66"/>
      <c r="N11" s="57"/>
      <c r="O11" s="69"/>
      <c r="P11" s="77"/>
      <c r="S11" s="28"/>
      <c r="T11" s="34"/>
      <c r="U11" s="28"/>
    </row>
    <row r="12" spans="1:21" ht="22.1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5">
        <v>8</v>
      </c>
      <c r="I12" s="5">
        <v>9</v>
      </c>
      <c r="J12" s="5">
        <v>10</v>
      </c>
      <c r="K12" s="5">
        <v>11</v>
      </c>
      <c r="L12" s="5">
        <v>12</v>
      </c>
      <c r="M12" s="5">
        <v>13</v>
      </c>
      <c r="N12" s="5">
        <v>14</v>
      </c>
      <c r="O12" s="5">
        <v>15</v>
      </c>
      <c r="P12" s="5">
        <v>16</v>
      </c>
      <c r="S12" s="32"/>
      <c r="T12" s="34"/>
      <c r="U12" s="32"/>
    </row>
    <row r="13" spans="1:21" s="7" customFormat="1" ht="27.75" customHeight="1" x14ac:dyDescent="0.2">
      <c r="A13" s="18">
        <v>1</v>
      </c>
      <c r="B13" s="38" t="s">
        <v>29</v>
      </c>
      <c r="C13" s="15" t="s">
        <v>30</v>
      </c>
      <c r="D13" s="15"/>
      <c r="E13" s="15" t="s">
        <v>25</v>
      </c>
      <c r="F13" s="15">
        <v>3</v>
      </c>
      <c r="G13" s="24">
        <v>1200</v>
      </c>
      <c r="H13" s="24">
        <v>800</v>
      </c>
      <c r="I13" s="22">
        <v>850</v>
      </c>
      <c r="J13" s="23">
        <f t="shared" ref="J13" si="0">K13/L13*100</f>
        <v>22.94</v>
      </c>
      <c r="K13" s="19">
        <f t="shared" ref="K13" si="1">SQRT(((SUM((POWER(G13-L13,2)),(POWER(H13-L13,2)),(POWER(I13-L13,2)))/(COLUMNS(G13:I13)-1))))</f>
        <v>217.94</v>
      </c>
      <c r="L13" s="20">
        <f t="shared" ref="L13" si="2">AVERAGE(G13:I13)</f>
        <v>950</v>
      </c>
      <c r="M13" s="20">
        <v>5300</v>
      </c>
      <c r="N13" s="21">
        <f>SUM(L13)*F13</f>
        <v>2850</v>
      </c>
      <c r="O13" s="21"/>
      <c r="P13" s="21"/>
      <c r="Q13" s="16"/>
      <c r="R13" s="16"/>
      <c r="S13" s="28"/>
      <c r="T13" s="28"/>
      <c r="U13" s="28"/>
    </row>
    <row r="14" spans="1:21" s="14" customFormat="1" ht="15.75" x14ac:dyDescent="0.2">
      <c r="A14" s="52" t="s">
        <v>22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4"/>
      <c r="N14" s="25">
        <f>SUM(N13:N13)</f>
        <v>2850</v>
      </c>
      <c r="O14" s="27"/>
      <c r="P14" s="26"/>
      <c r="Q14" s="1"/>
      <c r="S14" s="33"/>
      <c r="T14" s="35"/>
      <c r="U14" s="33"/>
    </row>
    <row r="15" spans="1:21" s="36" customFormat="1" ht="33" customHeight="1" x14ac:dyDescent="0.2">
      <c r="A15" s="55"/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37"/>
      <c r="Q15" s="1"/>
      <c r="S15" s="33"/>
      <c r="T15" s="35"/>
      <c r="U15" s="33"/>
    </row>
    <row r="16" spans="1:21" ht="92.25" customHeight="1" x14ac:dyDescent="0.2">
      <c r="A16" s="60" t="s">
        <v>17</v>
      </c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S16" s="28"/>
      <c r="T16" s="28"/>
      <c r="U16" s="28"/>
    </row>
    <row r="17" spans="1:23" ht="33" customHeight="1" x14ac:dyDescent="0.2">
      <c r="A17" s="62" t="s">
        <v>9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S17" s="28"/>
      <c r="T17" s="28"/>
      <c r="U17" s="28"/>
    </row>
    <row r="18" spans="1:23" ht="24" customHeight="1" x14ac:dyDescent="0.2">
      <c r="A18" s="4"/>
      <c r="B18" s="4"/>
      <c r="C18" s="63" t="s">
        <v>10</v>
      </c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S18" s="28"/>
      <c r="T18" s="28"/>
      <c r="U18" s="28"/>
    </row>
    <row r="19" spans="1:23" ht="18.75" x14ac:dyDescent="0.2">
      <c r="Q19" s="3"/>
      <c r="S19" s="28"/>
      <c r="T19" s="28"/>
      <c r="U19" s="28"/>
    </row>
    <row r="20" spans="1:23" x14ac:dyDescent="0.2">
      <c r="B20" s="9" t="s">
        <v>16</v>
      </c>
      <c r="S20" s="28"/>
      <c r="T20" s="28"/>
      <c r="U20" s="28"/>
    </row>
    <row r="21" spans="1:23" ht="79.900000000000006" customHeight="1" x14ac:dyDescent="0.2">
      <c r="A21" s="62" t="s">
        <v>19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S21" s="28"/>
      <c r="T21" s="28"/>
      <c r="U21" s="28"/>
    </row>
    <row r="22" spans="1:23" ht="88.5" customHeight="1" x14ac:dyDescent="0.2">
      <c r="A22" s="58" t="s">
        <v>15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S22" s="28"/>
      <c r="T22" s="28"/>
      <c r="U22" s="28"/>
    </row>
    <row r="23" spans="1:23" s="89" customFormat="1" ht="39" customHeight="1" thickBot="1" x14ac:dyDescent="0.25">
      <c r="A23" s="89" t="s">
        <v>34</v>
      </c>
    </row>
    <row r="24" spans="1:23" s="12" customFormat="1" ht="68.25" customHeight="1" x14ac:dyDescent="0.2">
      <c r="A24" s="90" t="s">
        <v>2</v>
      </c>
      <c r="B24" s="92" t="s">
        <v>3</v>
      </c>
      <c r="C24" s="92" t="s">
        <v>4</v>
      </c>
      <c r="D24" s="92" t="s">
        <v>12</v>
      </c>
      <c r="E24" s="92" t="s">
        <v>5</v>
      </c>
      <c r="F24" s="94" t="s">
        <v>35</v>
      </c>
      <c r="G24" s="95"/>
      <c r="H24" s="95"/>
      <c r="I24" s="95"/>
      <c r="J24" s="96"/>
      <c r="K24" s="4"/>
      <c r="L24" s="4"/>
      <c r="M24" s="41"/>
      <c r="S24" s="28"/>
      <c r="T24" s="28"/>
      <c r="U24" s="29"/>
      <c r="V24" s="11"/>
      <c r="W24" s="11"/>
    </row>
    <row r="25" spans="1:23" s="13" customFormat="1" ht="78" customHeight="1" x14ac:dyDescent="0.2">
      <c r="A25" s="91"/>
      <c r="B25" s="93"/>
      <c r="C25" s="93"/>
      <c r="D25" s="93"/>
      <c r="E25" s="93"/>
      <c r="F25" s="97" t="s">
        <v>33</v>
      </c>
      <c r="G25" s="98"/>
      <c r="H25" s="42" t="s">
        <v>36</v>
      </c>
      <c r="I25" s="42" t="s">
        <v>37</v>
      </c>
      <c r="J25" s="43" t="s">
        <v>38</v>
      </c>
      <c r="S25" s="30"/>
      <c r="T25" s="30"/>
      <c r="U25" s="31"/>
    </row>
    <row r="26" spans="1:23" ht="39" customHeight="1" thickBot="1" x14ac:dyDescent="0.25">
      <c r="A26" s="44">
        <v>1</v>
      </c>
      <c r="B26" s="45" t="s">
        <v>29</v>
      </c>
      <c r="C26" s="46" t="s">
        <v>30</v>
      </c>
      <c r="D26" s="47" t="s">
        <v>25</v>
      </c>
      <c r="E26" s="48">
        <v>3</v>
      </c>
      <c r="F26" s="82">
        <v>800</v>
      </c>
      <c r="G26" s="83"/>
      <c r="H26" s="49"/>
      <c r="I26" s="50">
        <f>SUM(E26)*F26</f>
        <v>2400</v>
      </c>
      <c r="J26" s="51">
        <f>I26</f>
        <v>2400</v>
      </c>
      <c r="K26" s="40"/>
      <c r="L26" s="40"/>
      <c r="M26" s="40"/>
    </row>
    <row r="27" spans="1:23" ht="48" customHeight="1" thickBot="1" x14ac:dyDescent="0.25">
      <c r="A27" s="84" t="s">
        <v>39</v>
      </c>
      <c r="B27" s="85"/>
      <c r="C27" s="85"/>
      <c r="D27" s="85"/>
      <c r="E27" s="85"/>
      <c r="F27" s="85"/>
      <c r="G27" s="85"/>
      <c r="H27" s="85"/>
      <c r="I27" s="85"/>
      <c r="J27" s="86"/>
      <c r="K27" s="40"/>
      <c r="L27" s="40"/>
      <c r="M27" s="40"/>
    </row>
    <row r="28" spans="1:23" ht="77.25" customHeight="1" x14ac:dyDescent="0.2">
      <c r="A28" s="87" t="s">
        <v>40</v>
      </c>
      <c r="B28" s="88"/>
      <c r="C28" s="88"/>
      <c r="D28" s="88"/>
      <c r="E28" s="88"/>
      <c r="F28" s="88"/>
      <c r="G28" s="88"/>
      <c r="H28" s="88"/>
      <c r="I28" s="88"/>
      <c r="J28" s="88"/>
    </row>
  </sheetData>
  <mergeCells count="40">
    <mergeCell ref="F26:G26"/>
    <mergeCell ref="A27:J27"/>
    <mergeCell ref="A28:J28"/>
    <mergeCell ref="A23:XFD23"/>
    <mergeCell ref="A24:A25"/>
    <mergeCell ref="B24:B25"/>
    <mergeCell ref="C24:C25"/>
    <mergeCell ref="D24:D25"/>
    <mergeCell ref="E24:E25"/>
    <mergeCell ref="F24:J24"/>
    <mergeCell ref="F25:G25"/>
    <mergeCell ref="A7:R7"/>
    <mergeCell ref="O8:O11"/>
    <mergeCell ref="P8:P11"/>
    <mergeCell ref="G8:N8"/>
    <mergeCell ref="K9:K11"/>
    <mergeCell ref="A8:A11"/>
    <mergeCell ref="B8:B11"/>
    <mergeCell ref="C8:C11"/>
    <mergeCell ref="E8:E11"/>
    <mergeCell ref="F8:F11"/>
    <mergeCell ref="A1:R1"/>
    <mergeCell ref="A2:Q2"/>
    <mergeCell ref="A3:R3"/>
    <mergeCell ref="A4:R4"/>
    <mergeCell ref="A6:R6"/>
    <mergeCell ref="A5:R5"/>
    <mergeCell ref="A14:M14"/>
    <mergeCell ref="A15:O15"/>
    <mergeCell ref="J9:J11"/>
    <mergeCell ref="L9:L11"/>
    <mergeCell ref="A22:Q22"/>
    <mergeCell ref="A16:Q16"/>
    <mergeCell ref="A17:Q17"/>
    <mergeCell ref="C18:Q18"/>
    <mergeCell ref="A21:Q21"/>
    <mergeCell ref="N9:N11"/>
    <mergeCell ref="M9:M11"/>
    <mergeCell ref="D8:D11"/>
    <mergeCell ref="G9:I9"/>
  </mergeCells>
  <phoneticPr fontId="4" type="noConversion"/>
  <pageMargins left="0.7" right="0.7" top="0.75" bottom="0.75" header="0.3" footer="0.3"/>
  <pageSetup paperSize="9" scale="31" fitToHeight="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Бадмаева Татьяна Валерьевна</dc:creator>
  <cp:lastModifiedBy>Травкина Надежда Константиновна</cp:lastModifiedBy>
  <cp:lastPrinted>2024-02-07T02:16:29Z</cp:lastPrinted>
  <dcterms:created xsi:type="dcterms:W3CDTF">2024-01-24T12:06:19Z</dcterms:created>
  <dcterms:modified xsi:type="dcterms:W3CDTF">2026-06-16T05:43:45Z</dcterms:modified>
</cp:coreProperties>
</file>