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 СБЫТ\Desktop\Березка 2026 АНЯ\"/>
    </mc:Choice>
  </mc:AlternateContent>
  <bookViews>
    <workbookView xWindow="0" yWindow="0" windowWidth="21600" windowHeight="960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2" i="9" l="1"/>
  <c r="X13" i="9"/>
  <c r="Z12" i="9"/>
  <c r="Z13" i="9"/>
  <c r="Y12" i="9"/>
  <c r="Y13" i="9"/>
  <c r="N12" i="9"/>
  <c r="S12" i="9" s="1"/>
  <c r="T12" i="9" s="1"/>
  <c r="O12" i="9"/>
  <c r="P12" i="9" l="1"/>
  <c r="N13" i="9"/>
  <c r="S13" i="9" s="1"/>
  <c r="T13" i="9" s="1"/>
  <c r="O13" i="9"/>
  <c r="P13" i="9" l="1"/>
  <c r="O11" i="9" l="1"/>
  <c r="K13" i="9" l="1"/>
  <c r="W11" i="9"/>
  <c r="W15" i="9" s="1"/>
  <c r="V11" i="9"/>
  <c r="V15" i="9" s="1"/>
  <c r="U11" i="9"/>
  <c r="U15" i="9" s="1"/>
  <c r="N11" i="9"/>
  <c r="S11" i="9" l="1"/>
  <c r="T11" i="9" s="1"/>
  <c r="W13" i="9"/>
  <c r="V13" i="9"/>
  <c r="P11" i="9"/>
  <c r="U13" i="9"/>
  <c r="T15" i="9" l="1"/>
</calcChain>
</file>

<file path=xl/sharedStrings.xml><?xml version="1.0" encoding="utf-8"?>
<sst xmlns="http://schemas.openxmlformats.org/spreadsheetml/2006/main" count="52" uniqueCount="50">
  <si>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</si>
  <si>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</si>
  <si>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</si>
  <si>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</si>
  <si>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</si>
  <si>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</si>
  <si>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</si>
  <si>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</si>
  <si>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</si>
  <si>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</si>
  <si>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</si>
  <si>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</si>
  <si>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</si>
  <si>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</si>
  <si>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</si>
  <si>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</si>
  <si>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</si>
  <si>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</si>
  <si>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</si>
  <si>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</si>
  <si>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</si>
  <si>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</si>
  <si>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</si>
  <si>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</si>
  <si>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</si>
  <si>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</si>
  <si>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</si>
  <si>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</si>
  <si>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</si>
  <si>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</si>
  <si>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</si>
  <si>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</si>
  <si>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</si>
  <si>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</si>
  <si>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</si>
  <si>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</si>
  <si>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</si>
  <si>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</si>
  <si>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</si>
  <si>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</si>
  <si>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</si>
  <si>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</si>
  <si>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</si>
  <si>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</si>
  <si>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</si>
  <si>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</si>
  <si>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Известь гашеная строительная пушонка ГОСТ 9179-2018</t>
  </si>
  <si>
    <t>кг</t>
  </si>
  <si>
    <t>Поставка извести гашеной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</si>
  <si>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8 858 (восемь тысяч восемьсот пятьдесят восемь)  рублей 00 копеек. В целях эффективного  расхода бюджетных средств наименьшая цена  составляет </t>
    </r>
    <r>
      <rPr>
        <b/>
        <sz val="13"/>
        <rFont val="Times New Roman"/>
        <family val="1"/>
        <charset val="204"/>
      </rPr>
      <t xml:space="preserve">8 625 (восемь тысяч шестьсот двадцать пять) рублей 42 копейки (поставщик № 1) </t>
    </r>
    <r>
      <rPr>
        <sz val="13"/>
        <rFont val="Times New Roman"/>
        <family val="1"/>
        <charset val="204"/>
      </rPr>
      <t xml:space="preserve">в виду использования   наименьшей цены 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</si>
</sst>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3</xdr:col>
      <xdr:colOff>466725</xdr:colOff>
      <xdr:row>18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4</xdr:col>
      <xdr:colOff>28575</xdr:colOff>
      <xdr:row>22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2</xdr:col>
      <xdr:colOff>104775</xdr:colOff>
      <xdr:row>23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3</xdr:col>
      <xdr:colOff>85725</xdr:colOff>
      <xdr:row>30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tabSelected="1" zoomScale="80" zoomScaleNormal="80" workbookViewId="0">
      <selection activeCell="P28" sqref="P28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0.140625" style="1" customWidth="1"/>
    <col min="6" max="7" width="10.7109375" style="1" hidden="1" customWidth="1"/>
    <col min="8" max="8" width="9.7109375" style="1" customWidth="1"/>
    <col min="9" max="9" width="11.28515625" style="1" hidden="1" customWidth="1"/>
    <col min="10" max="10" width="11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36" t="s">
        <v>22</v>
      </c>
      <c r="Q1" s="36"/>
      <c r="R1" s="36"/>
      <c r="S1" s="36"/>
      <c r="T1" s="36"/>
    </row>
    <row r="2" spans="1:26" s="2" customFormat="1" ht="33.75" customHeight="1" x14ac:dyDescent="0.25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6" s="3" customFormat="1" ht="7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6" s="3" customFormat="1" ht="14.25" customHeight="1" x14ac:dyDescent="0.2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6" s="3" customFormat="1" ht="30.6" customHeight="1" x14ac:dyDescent="0.25">
      <c r="A5" s="40" t="s">
        <v>0</v>
      </c>
      <c r="B5" s="40"/>
      <c r="C5" s="40"/>
      <c r="D5" s="40"/>
      <c r="E5" s="41" t="s">
        <v>48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6" s="3" customFormat="1" ht="29.25" customHeight="1" x14ac:dyDescent="0.25">
      <c r="A6" s="40" t="s">
        <v>1</v>
      </c>
      <c r="B6" s="40"/>
      <c r="C6" s="40"/>
      <c r="D6" s="40"/>
      <c r="E6" s="40" t="s">
        <v>16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6" s="3" customFormat="1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6" ht="18" customHeight="1" x14ac:dyDescent="0.25">
      <c r="A8" s="42" t="s">
        <v>17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6" ht="45.75" customHeight="1" x14ac:dyDescent="0.25">
      <c r="A9" s="43" t="s">
        <v>2</v>
      </c>
      <c r="B9" s="43" t="s">
        <v>44</v>
      </c>
      <c r="C9" s="44" t="s">
        <v>45</v>
      </c>
      <c r="D9" s="46" t="s">
        <v>13</v>
      </c>
      <c r="E9" s="43" t="s">
        <v>12</v>
      </c>
      <c r="F9" s="43"/>
      <c r="G9" s="43"/>
      <c r="H9" s="43"/>
      <c r="I9" s="43"/>
      <c r="J9" s="43"/>
      <c r="K9" s="19"/>
      <c r="L9" s="43" t="s">
        <v>3</v>
      </c>
      <c r="M9" s="43"/>
      <c r="N9" s="46" t="s">
        <v>4</v>
      </c>
      <c r="O9" s="46"/>
      <c r="P9" s="46"/>
      <c r="Q9" s="43" t="s">
        <v>5</v>
      </c>
      <c r="R9" s="43"/>
      <c r="S9" s="43"/>
      <c r="T9" s="43"/>
    </row>
    <row r="10" spans="1:26" ht="77.25" customHeight="1" x14ac:dyDescent="0.25">
      <c r="A10" s="43"/>
      <c r="B10" s="43"/>
      <c r="C10" s="45"/>
      <c r="D10" s="46"/>
      <c r="E10" s="31" t="s">
        <v>18</v>
      </c>
      <c r="F10" s="31"/>
      <c r="G10" s="31"/>
      <c r="H10" s="31" t="s">
        <v>19</v>
      </c>
      <c r="I10" s="31" t="s">
        <v>25</v>
      </c>
      <c r="J10" s="31" t="s">
        <v>25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6" ht="31.5" customHeight="1" x14ac:dyDescent="0.25">
      <c r="A11" s="27">
        <v>1</v>
      </c>
      <c r="B11" s="30" t="s">
        <v>46</v>
      </c>
      <c r="C11" s="28" t="s">
        <v>47</v>
      </c>
      <c r="D11" s="32">
        <v>100</v>
      </c>
      <c r="E11" s="6">
        <v>86.254199999999997</v>
      </c>
      <c r="F11" s="17"/>
      <c r="G11" s="17"/>
      <c r="H11" s="6">
        <v>89</v>
      </c>
      <c r="I11" s="6"/>
      <c r="J11" s="6">
        <v>90.5</v>
      </c>
      <c r="K11" s="6"/>
      <c r="L11" s="6"/>
      <c r="M11" s="6"/>
      <c r="N11" s="6">
        <f t="shared" ref="N11" si="0">ROUND((E11+H11+J11)/3,2)</f>
        <v>88.58</v>
      </c>
      <c r="O11" s="18">
        <f>STDEVA(E11,H11,J11)</f>
        <v>2.1531463520470084</v>
      </c>
      <c r="P11" s="18">
        <f>O11/N11*100</f>
        <v>2.4307364552348254</v>
      </c>
      <c r="Q11" s="6"/>
      <c r="R11" s="6"/>
      <c r="S11" s="6">
        <f>N11</f>
        <v>88.58</v>
      </c>
      <c r="T11" s="6">
        <f>D11*S11</f>
        <v>8858</v>
      </c>
      <c r="U11" s="20">
        <f t="shared" ref="U11" si="1">D11*E11</f>
        <v>8625.42</v>
      </c>
      <c r="V11" s="20">
        <f t="shared" ref="V11" si="2">D11*H11</f>
        <v>8900</v>
      </c>
      <c r="W11" s="20">
        <f t="shared" ref="W11" si="3">D11*J11</f>
        <v>9050</v>
      </c>
      <c r="X11" s="20"/>
      <c r="Y11" s="20"/>
      <c r="Z11" s="20"/>
    </row>
    <row r="12" spans="1:26" ht="18.75" hidden="1" customHeight="1" x14ac:dyDescent="0.25">
      <c r="A12" s="27"/>
      <c r="B12" s="29"/>
      <c r="C12" s="28"/>
      <c r="D12" s="21"/>
      <c r="E12" s="6"/>
      <c r="F12" s="17"/>
      <c r="G12" s="17"/>
      <c r="H12" s="6"/>
      <c r="I12" s="6"/>
      <c r="J12" s="6"/>
      <c r="K12" s="6"/>
      <c r="L12" s="6"/>
      <c r="M12" s="6"/>
      <c r="N12" s="6">
        <f t="shared" ref="N12" si="4">ROUND((E12+H12+J12)/3,2)</f>
        <v>0</v>
      </c>
      <c r="O12" s="18" t="e">
        <f t="shared" ref="O12" si="5">STDEVA(E12,H12,J12)</f>
        <v>#DIV/0!</v>
      </c>
      <c r="P12" s="18" t="e">
        <f t="shared" ref="P12" si="6">O12/N12*100</f>
        <v>#DIV/0!</v>
      </c>
      <c r="Q12" s="6"/>
      <c r="R12" s="6"/>
      <c r="S12" s="6">
        <f t="shared" ref="S12" si="7">N12</f>
        <v>0</v>
      </c>
      <c r="T12" s="6">
        <f t="shared" ref="T12" si="8">D12*S12</f>
        <v>0</v>
      </c>
      <c r="U12" s="20"/>
      <c r="V12" s="20"/>
      <c r="W12" s="20"/>
      <c r="X12" s="20">
        <f t="shared" ref="X12:X13" si="9">D12*E12</f>
        <v>0</v>
      </c>
      <c r="Y12" s="20">
        <f t="shared" ref="Y12:Y13" si="10">D12*H12</f>
        <v>0</v>
      </c>
      <c r="Z12" s="20">
        <f t="shared" ref="Z12:Z13" si="11">D12*J12</f>
        <v>0</v>
      </c>
    </row>
    <row r="13" spans="1:26" s="5" customFormat="1" ht="19.5" hidden="1" customHeight="1" x14ac:dyDescent="0.25">
      <c r="A13" s="27"/>
      <c r="B13" s="29"/>
      <c r="C13" s="28"/>
      <c r="D13" s="4"/>
      <c r="E13" s="6"/>
      <c r="F13" s="17"/>
      <c r="G13" s="17"/>
      <c r="H13" s="6"/>
      <c r="I13" s="6"/>
      <c r="J13" s="6"/>
      <c r="K13" s="6" t="e">
        <f>SUM(#REF!)</f>
        <v>#REF!</v>
      </c>
      <c r="L13" s="6">
        <v>0</v>
      </c>
      <c r="M13" s="6" t="s">
        <v>11</v>
      </c>
      <c r="N13" s="6">
        <f t="shared" ref="N13" si="12">ROUND((E13+H13+J13)/3,2)</f>
        <v>0</v>
      </c>
      <c r="O13" s="18" t="e">
        <f t="shared" ref="O13" si="13">STDEVA(E13,H13,J13)</f>
        <v>#DIV/0!</v>
      </c>
      <c r="P13" s="18" t="e">
        <f t="shared" ref="P13" si="14">O13/N13*100</f>
        <v>#DIV/0!</v>
      </c>
      <c r="Q13" s="6"/>
      <c r="R13" s="6"/>
      <c r="S13" s="6">
        <f t="shared" ref="S13" si="15">N13</f>
        <v>0</v>
      </c>
      <c r="T13" s="6">
        <f t="shared" ref="T13" si="16">D13*S13</f>
        <v>0</v>
      </c>
      <c r="U13" s="22">
        <f>SUM(U11:U11)</f>
        <v>8625.42</v>
      </c>
      <c r="V13" s="22">
        <f>SUM(V11:V11)</f>
        <v>8900</v>
      </c>
      <c r="W13" s="22">
        <f>SUM(W11:W11)</f>
        <v>9050</v>
      </c>
      <c r="X13" s="20">
        <f t="shared" si="9"/>
        <v>0</v>
      </c>
      <c r="Y13" s="20">
        <f t="shared" si="10"/>
        <v>0</v>
      </c>
      <c r="Z13" s="20">
        <f t="shared" si="11"/>
        <v>0</v>
      </c>
    </row>
    <row r="14" spans="1:26" s="5" customFormat="1" ht="13.5" customHeigh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6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  <c r="T15" s="26">
        <f>SUM(T11:T13)</f>
        <v>8858</v>
      </c>
      <c r="U15" s="20">
        <f>SUM(U11:U11)</f>
        <v>8625.42</v>
      </c>
      <c r="V15" s="20">
        <f>SUM(V11:V11)</f>
        <v>8900</v>
      </c>
      <c r="W15" s="20">
        <f>SUM(W11:W11)</f>
        <v>9050</v>
      </c>
    </row>
    <row r="16" spans="1:26" customFormat="1" ht="43.5" customHeight="1" x14ac:dyDescent="0.25">
      <c r="A16" s="34" t="s">
        <v>26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18" customFormat="1" ht="15.75" x14ac:dyDescent="0.25">
      <c r="A17" s="35" t="s">
        <v>27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7"/>
      <c r="P17" s="7"/>
    </row>
    <row r="18" spans="1:18" customFormat="1" ht="15.75" x14ac:dyDescent="0.25">
      <c r="B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8" customFormat="1" ht="27" customHeight="1" x14ac:dyDescent="0.25">
      <c r="B19" s="7"/>
      <c r="C19" s="7"/>
      <c r="D19" s="7"/>
      <c r="E19" s="8" t="s">
        <v>28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8" customFormat="1" ht="16.899999999999999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8" customFormat="1" ht="16.899999999999999" customHeight="1" x14ac:dyDescent="0.25">
      <c r="B21" s="7"/>
      <c r="C21" s="9" t="s">
        <v>29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8" customFormat="1" ht="16.899999999999999" customHeight="1" x14ac:dyDescent="0.25">
      <c r="B22" s="7"/>
      <c r="C22" s="7"/>
      <c r="D22" s="7"/>
      <c r="E22" s="9" t="s">
        <v>30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8" customFormat="1" ht="27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8" customFormat="1" ht="27" customHeight="1" x14ac:dyDescent="0.25">
      <c r="B24" s="7"/>
      <c r="C24" s="8" t="s">
        <v>31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8" customFormat="1" ht="27" customHeight="1" x14ac:dyDescent="0.25">
      <c r="B25" s="7"/>
      <c r="C25" s="8" t="s">
        <v>32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8" customFormat="1" ht="16.899999999999999" customHeight="1" x14ac:dyDescent="0.25">
      <c r="B26" s="7"/>
      <c r="C26" s="9" t="s">
        <v>33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10"/>
      <c r="O26" s="7"/>
      <c r="P26" s="7"/>
    </row>
    <row r="27" spans="1:18" customFormat="1" ht="16.899999999999999" customHeight="1" x14ac:dyDescent="0.3">
      <c r="A27" s="51" t="s">
        <v>34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7"/>
    </row>
    <row r="28" spans="1:18" customFormat="1" ht="16.899999999999999" customHeight="1" x14ac:dyDescent="0.25">
      <c r="B28" s="7"/>
      <c r="C28" s="11" t="s">
        <v>35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8" customFormat="1" ht="16.899999999999999" customHeight="1" x14ac:dyDescent="0.25">
      <c r="B29" s="7"/>
      <c r="C29" s="12" t="s">
        <v>36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8" customFormat="1" ht="16.899999999999999" customHeight="1" x14ac:dyDescent="0.25">
      <c r="B30" s="7"/>
      <c r="C30" s="12" t="s">
        <v>29</v>
      </c>
      <c r="D30" s="13" t="s">
        <v>37</v>
      </c>
      <c r="E30" s="13"/>
      <c r="F30" s="13"/>
      <c r="G30" s="13"/>
      <c r="H30" s="13"/>
      <c r="I30" s="13"/>
      <c r="J30" s="13"/>
      <c r="K30" s="13"/>
      <c r="L30" s="13"/>
      <c r="M30" s="13"/>
      <c r="N30" s="7"/>
      <c r="O30" s="7"/>
      <c r="P30" s="7"/>
    </row>
    <row r="31" spans="1:18" customFormat="1" ht="16.899999999999999" customHeight="1" x14ac:dyDescent="0.25">
      <c r="B31" s="7"/>
      <c r="C31" s="47" t="s">
        <v>38</v>
      </c>
      <c r="D31" s="47"/>
      <c r="E31" s="47"/>
      <c r="F31" s="47"/>
      <c r="G31" s="47"/>
      <c r="H31" s="47"/>
      <c r="I31" s="7"/>
      <c r="J31" s="7"/>
      <c r="K31" s="7"/>
      <c r="L31" s="7"/>
      <c r="M31" s="7"/>
      <c r="N31" s="7"/>
      <c r="O31" s="7"/>
      <c r="P31" s="7"/>
    </row>
    <row r="32" spans="1:18" customFormat="1" ht="16.899999999999999" customHeight="1" x14ac:dyDescent="0.25">
      <c r="B32" s="14"/>
      <c r="C32" s="7"/>
      <c r="D32" s="13" t="s">
        <v>39</v>
      </c>
      <c r="E32" s="13"/>
      <c r="F32" s="13"/>
      <c r="G32" s="13"/>
      <c r="H32" s="13"/>
      <c r="I32" s="13"/>
      <c r="J32" s="7"/>
      <c r="K32" s="7"/>
      <c r="L32" s="7"/>
      <c r="M32" s="7"/>
      <c r="N32" s="7"/>
      <c r="O32" s="7"/>
      <c r="P32" s="7"/>
      <c r="Q32" s="7"/>
      <c r="R32" s="15"/>
    </row>
    <row r="33" spans="1:20" customFormat="1" ht="16.899999999999999" customHeight="1" x14ac:dyDescent="0.25">
      <c r="B33" s="14"/>
      <c r="C33" s="7"/>
      <c r="D33" s="13" t="s">
        <v>40</v>
      </c>
      <c r="E33" s="13"/>
      <c r="F33" s="13"/>
      <c r="G33" s="13"/>
      <c r="H33" s="13"/>
      <c r="I33" s="13"/>
      <c r="J33" s="7"/>
      <c r="K33" s="7"/>
      <c r="L33" s="7"/>
      <c r="M33" s="7"/>
      <c r="N33" s="7"/>
      <c r="O33" s="7"/>
      <c r="P33" s="7"/>
      <c r="Q33" s="7"/>
      <c r="R33" s="15"/>
    </row>
    <row r="34" spans="1:20" customFormat="1" ht="16.899999999999999" customHeight="1" x14ac:dyDescent="0.25">
      <c r="B34" s="13"/>
      <c r="C34" s="13"/>
      <c r="D34" s="13" t="s">
        <v>41</v>
      </c>
      <c r="E34" s="13"/>
      <c r="F34" s="13"/>
      <c r="G34" s="13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20" customFormat="1" ht="67.5" customHeight="1" x14ac:dyDescent="0.25">
      <c r="A35" s="48" t="s">
        <v>49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</row>
    <row r="36" spans="1:20" s="14" customFormat="1" ht="32.25" customHeight="1" x14ac:dyDescent="0.25">
      <c r="A36" s="49" t="s">
        <v>42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1:20" s="14" customFormat="1" ht="16.899999999999999" customHeight="1" x14ac:dyDescent="0.25">
      <c r="A37" s="50" t="s">
        <v>43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</sheetData>
  <mergeCells count="26">
    <mergeCell ref="C31:H31"/>
    <mergeCell ref="A35:T35"/>
    <mergeCell ref="A36:T36"/>
    <mergeCell ref="A37:T37"/>
    <mergeCell ref="A27:O27"/>
    <mergeCell ref="D9:D10"/>
    <mergeCell ref="E9:J9"/>
    <mergeCell ref="L9:M9"/>
    <mergeCell ref="N9:P9"/>
    <mergeCell ref="Q9:T9"/>
    <mergeCell ref="A14:T14"/>
    <mergeCell ref="A16:T16"/>
    <mergeCell ref="A17:N17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</mergeCells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2026-05-21T11:49:40Z</cp:lastPrinted>
  <dcterms:created xsi:type="dcterms:W3CDTF">2015-03-23T12:24:37Z</dcterms:created>
  <dcterms:modified xsi:type="dcterms:W3CDTF">2026-05-29T05:57:31Z</dcterms:modified>
</cp:coreProperties>
</file>