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Лист1!$A$3:$K$23</definedName>
    <definedName name="_xlnm.Print_Area" localSheetId="0">Лист1!$B$1:$K$24</definedName>
  </definedNames>
  <calcPr calcId="162913"/>
</workbook>
</file>

<file path=xl/calcChain.xml><?xml version="1.0" encoding="utf-8"?>
<calcChain xmlns="http://schemas.openxmlformats.org/spreadsheetml/2006/main">
  <c r="F4" i="1" l="1"/>
  <c r="F3" i="1"/>
  <c r="I20" i="1" l="1"/>
  <c r="I21" i="1"/>
  <c r="I22" i="1"/>
  <c r="I9" i="1"/>
  <c r="I10" i="1"/>
  <c r="I11" i="1"/>
  <c r="I12" i="1"/>
  <c r="I3" i="1"/>
  <c r="I4" i="1"/>
  <c r="F20" i="1"/>
  <c r="K20" i="1" s="1"/>
  <c r="F21" i="1"/>
  <c r="K21" i="1" s="1"/>
  <c r="F22" i="1"/>
  <c r="K22" i="1" s="1"/>
  <c r="F9" i="1"/>
  <c r="F10" i="1"/>
  <c r="K10" i="1" s="1"/>
  <c r="F11" i="1"/>
  <c r="K11" i="1" s="1"/>
  <c r="F12" i="1"/>
  <c r="K12" i="1" s="1"/>
  <c r="K3" i="1"/>
  <c r="J9" i="1" l="1"/>
  <c r="J22" i="1"/>
  <c r="J3" i="1"/>
  <c r="J20" i="1"/>
  <c r="J21" i="1"/>
  <c r="J11" i="1"/>
  <c r="J12" i="1"/>
  <c r="J10" i="1"/>
  <c r="K9" i="1"/>
  <c r="I8" i="1"/>
  <c r="F8" i="1"/>
  <c r="K8" i="1" s="1"/>
  <c r="I5" i="1"/>
  <c r="I6" i="1"/>
  <c r="I7" i="1"/>
  <c r="I13" i="1"/>
  <c r="I14" i="1"/>
  <c r="I15" i="1"/>
  <c r="I16" i="1"/>
  <c r="I17" i="1"/>
  <c r="I18" i="1"/>
  <c r="I19" i="1"/>
  <c r="K4" i="1"/>
  <c r="F5" i="1"/>
  <c r="K5" i="1" s="1"/>
  <c r="F6" i="1"/>
  <c r="F7" i="1"/>
  <c r="K7" i="1" s="1"/>
  <c r="F13" i="1"/>
  <c r="K13" i="1" s="1"/>
  <c r="F14" i="1"/>
  <c r="K14" i="1" s="1"/>
  <c r="F15" i="1"/>
  <c r="F16" i="1"/>
  <c r="K16" i="1" s="1"/>
  <c r="F17" i="1"/>
  <c r="K17" i="1" s="1"/>
  <c r="F18" i="1"/>
  <c r="F19" i="1"/>
  <c r="K19" i="1" s="1"/>
  <c r="J5" i="1" l="1"/>
  <c r="J17" i="1"/>
  <c r="J14" i="1"/>
  <c r="J8" i="1"/>
  <c r="J18" i="1"/>
  <c r="J15" i="1"/>
  <c r="J6" i="1"/>
  <c r="J19" i="1"/>
  <c r="J16" i="1"/>
  <c r="J7" i="1"/>
  <c r="J4" i="1"/>
  <c r="J13" i="1"/>
  <c r="K18" i="1"/>
  <c r="K15" i="1"/>
  <c r="K6" i="1"/>
  <c r="K23" i="1" s="1"/>
</calcChain>
</file>

<file path=xl/sharedStrings.xml><?xml version="1.0" encoding="utf-8"?>
<sst xmlns="http://schemas.openxmlformats.org/spreadsheetml/2006/main" count="51" uniqueCount="34">
  <si>
    <t>наименование</t>
  </si>
  <si>
    <t>предложение 1</t>
  </si>
  <si>
    <t>предложение 2</t>
  </si>
  <si>
    <t>предложение 3</t>
  </si>
  <si>
    <t xml:space="preserve">Кол-во
</t>
  </si>
  <si>
    <t>Ед. изм.</t>
  </si>
  <si>
    <t>Среднее квадратич. отклонение</t>
  </si>
  <si>
    <t>Коэф. вариации</t>
  </si>
  <si>
    <t>Сумма, руб.</t>
  </si>
  <si>
    <t>Начальная (максимальная) цена контракта:</t>
  </si>
  <si>
    <t>Среднее арифметическое, руб.</t>
  </si>
  <si>
    <t>кг</t>
  </si>
  <si>
    <t>шт</t>
  </si>
  <si>
    <t>л</t>
  </si>
  <si>
    <t xml:space="preserve">Тесто Фило 0,500 гр
</t>
  </si>
  <si>
    <t xml:space="preserve">Сахар тростниковый 0,900 гр
</t>
  </si>
  <si>
    <t>Масло подсолнечное, с добавлением оливк. пэт бутыль 1 л.
.</t>
  </si>
  <si>
    <t xml:space="preserve">Лаваш Армянский 450 гр.
</t>
  </si>
  <si>
    <t xml:space="preserve">Приправа(специи) для пиццы 
</t>
  </si>
  <si>
    <t xml:space="preserve">  Круассан заморож. 65гр.</t>
  </si>
  <si>
    <t>Шоколад, конфета Аленка  15 гр.х42</t>
  </si>
  <si>
    <t xml:space="preserve">Шоколад, конфета Аленка  75 гр.х 16
</t>
  </si>
  <si>
    <t>Шоколад, конфета Аленка  200 гр</t>
  </si>
  <si>
    <t xml:space="preserve">Шоколад, конфета Бабаевский горький 75 гр.
</t>
  </si>
  <si>
    <t>Шоколад Вдохновение в ассртименте 90 гр. 8 шт упак</t>
  </si>
  <si>
    <t xml:space="preserve">Шоколадные конфеты ассорти в подарочной упаковке "Подмосковные вечера" 200 гр
</t>
  </si>
  <si>
    <t xml:space="preserve">Шоколадные конфеты ассорти "Третьяковская галерея" 240 гр
</t>
  </si>
  <si>
    <t xml:space="preserve">Бон Пари мармелад в ассорт 75 гр (пакет)
</t>
  </si>
  <si>
    <t xml:space="preserve">Круассан в индивидуальной упаковке "7 DAYs" в ассорт 75 гр.
</t>
  </si>
  <si>
    <t xml:space="preserve">Сухарики"Кириешки" в ассорт в инд упак 70 гр
</t>
  </si>
  <si>
    <t>Чипсы "Lays" 37 гр. в ассорт в инд упак
)</t>
  </si>
  <si>
    <t xml:space="preserve">Чипсы "Lays" 70 гр. в ассорт в инд упак
</t>
  </si>
  <si>
    <t xml:space="preserve">Соломка соленая "Печки лавочки 40 гр в инд упак
</t>
  </si>
  <si>
    <t xml:space="preserve">Жевательная резинка "Дирол" 13,6 гр. х 30 в ассорт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</si>
</sst>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1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1">
    <xf numFmtId="0" fontId="0" fillId="0" borderId="0" xfId="0"/>
    <xf numFmtId="14" fontId="6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wrapText="1"/>
    </xf>
    <xf numFmtId="0" fontId="12" fillId="3" borderId="4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</cellXfs>
  <cellStyles count="4">
    <cellStyle name="Excel Built-in Normal" xfId="1"/>
    <cellStyle name="Обычный" xfId="0" builtinId="0"/>
    <cellStyle name="Обычный 10" xfId="3"/>
    <cellStyle name="Обычный 2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85" zoomScaleNormal="85" workbookViewId="0">
      <selection activeCell="N16" sqref="N16"/>
    </sheetView>
  </sheetViews>
  <sheetFormatPr defaultRowHeight="11.25"/>
  <cols>
    <col min="1" max="1" width="9.140625" style="10"/>
    <col min="2" max="2" width="31.140625" style="5" customWidth="1"/>
    <col min="3" max="3" width="21.42578125" style="5" customWidth="1"/>
    <col min="4" max="4" width="19" style="12" customWidth="1"/>
    <col min="5" max="5" width="15.85546875" style="5" customWidth="1"/>
    <col min="6" max="6" width="16.28515625" style="8" customWidth="1"/>
    <col min="7" max="7" width="16.140625" style="5" customWidth="1"/>
    <col min="8" max="8" width="17.28515625" style="5" customWidth="1"/>
    <col min="9" max="10" width="9.140625" style="5" customWidth="1"/>
    <col min="11" max="11" width="13.85546875" style="5" customWidth="1"/>
    <col min="12" max="12" width="21" style="5" customWidth="1"/>
    <col min="13" max="16384" width="9.140625" style="5"/>
  </cols>
  <sheetData>
    <row r="1" spans="1:11" ht="11.25" customHeight="1">
      <c r="A1" s="9"/>
      <c r="B1" s="24" t="s">
        <v>0</v>
      </c>
      <c r="C1" s="6" t="s">
        <v>1</v>
      </c>
      <c r="D1" s="6" t="s">
        <v>2</v>
      </c>
      <c r="E1" s="6" t="s">
        <v>3</v>
      </c>
      <c r="F1" s="22" t="s">
        <v>10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</row>
    <row r="2" spans="1:11">
      <c r="A2" s="9"/>
      <c r="B2" s="25"/>
      <c r="C2" s="1">
        <v>46260</v>
      </c>
      <c r="D2" s="1">
        <v>46259</v>
      </c>
      <c r="E2" s="1">
        <v>46260</v>
      </c>
      <c r="F2" s="23"/>
      <c r="G2" s="23"/>
      <c r="H2" s="23"/>
      <c r="I2" s="23"/>
      <c r="J2" s="23"/>
      <c r="K2" s="23"/>
    </row>
    <row r="3" spans="1:11" s="12" customFormat="1" ht="18.75" customHeight="1">
      <c r="A3" s="9">
        <v>1</v>
      </c>
      <c r="B3" s="26" t="s">
        <v>14</v>
      </c>
      <c r="C3" s="16">
        <v>425</v>
      </c>
      <c r="D3" s="9">
        <v>420</v>
      </c>
      <c r="E3" s="9">
        <v>427</v>
      </c>
      <c r="F3" s="13">
        <f t="shared" ref="F3:F22" si="0">ROUND(AVERAGE(C3:E3),2)</f>
        <v>424</v>
      </c>
      <c r="G3" s="9">
        <v>40</v>
      </c>
      <c r="H3" s="14" t="s">
        <v>11</v>
      </c>
      <c r="I3" s="2">
        <f t="shared" ref="I3:I19" si="1">STDEV(C3:E3)</f>
        <v>3.6055512754639891</v>
      </c>
      <c r="J3" s="3">
        <f t="shared" ref="J3:J19" si="2">I3/F3</f>
        <v>8.5036586685471437E-3</v>
      </c>
      <c r="K3" s="7">
        <f t="shared" ref="K3:K19" si="3">F3*G3</f>
        <v>16960</v>
      </c>
    </row>
    <row r="4" spans="1:11" s="12" customFormat="1" ht="15" customHeight="1">
      <c r="A4" s="9">
        <v>2</v>
      </c>
      <c r="B4" s="26" t="s">
        <v>15</v>
      </c>
      <c r="C4" s="16">
        <v>265</v>
      </c>
      <c r="D4" s="9">
        <v>260</v>
      </c>
      <c r="E4" s="9">
        <v>266</v>
      </c>
      <c r="F4" s="13">
        <f>ROUND(AVERAGE(C4:E4),2)</f>
        <v>263.67</v>
      </c>
      <c r="G4" s="9">
        <v>120</v>
      </c>
      <c r="H4" s="14" t="s">
        <v>11</v>
      </c>
      <c r="I4" s="2">
        <f t="shared" si="1"/>
        <v>3.214550253664318</v>
      </c>
      <c r="J4" s="3">
        <f t="shared" si="2"/>
        <v>1.2191566176145629E-2</v>
      </c>
      <c r="K4" s="7">
        <f t="shared" si="3"/>
        <v>31640.400000000001</v>
      </c>
    </row>
    <row r="5" spans="1:11" s="12" customFormat="1" ht="30.75" customHeight="1">
      <c r="A5" s="9">
        <v>3</v>
      </c>
      <c r="B5" s="26" t="s">
        <v>16</v>
      </c>
      <c r="C5" s="16">
        <v>186</v>
      </c>
      <c r="D5" s="9">
        <v>183</v>
      </c>
      <c r="E5" s="9">
        <v>188</v>
      </c>
      <c r="F5" s="13">
        <f t="shared" si="0"/>
        <v>185.67</v>
      </c>
      <c r="G5" s="9">
        <v>420</v>
      </c>
      <c r="H5" s="14" t="s">
        <v>13</v>
      </c>
      <c r="I5" s="2">
        <f t="shared" si="1"/>
        <v>2.5166114784235836</v>
      </c>
      <c r="J5" s="3">
        <f t="shared" si="2"/>
        <v>1.3554217043268077E-2</v>
      </c>
      <c r="K5" s="7">
        <f t="shared" si="3"/>
        <v>77981.399999999994</v>
      </c>
    </row>
    <row r="6" spans="1:11" s="12" customFormat="1" ht="18" customHeight="1">
      <c r="A6" s="9">
        <v>4</v>
      </c>
      <c r="B6" s="26" t="s">
        <v>17</v>
      </c>
      <c r="C6" s="16">
        <v>130</v>
      </c>
      <c r="D6" s="9">
        <v>120</v>
      </c>
      <c r="E6" s="9">
        <v>135</v>
      </c>
      <c r="F6" s="13">
        <f t="shared" si="0"/>
        <v>128.33000000000001</v>
      </c>
      <c r="G6" s="9">
        <v>10</v>
      </c>
      <c r="H6" s="14" t="s">
        <v>12</v>
      </c>
      <c r="I6" s="2">
        <f t="shared" si="1"/>
        <v>7.6376261582597333</v>
      </c>
      <c r="J6" s="3">
        <f t="shared" si="2"/>
        <v>5.9515515921917964E-2</v>
      </c>
      <c r="K6" s="7">
        <f t="shared" si="3"/>
        <v>1283.3000000000002</v>
      </c>
    </row>
    <row r="7" spans="1:11" s="12" customFormat="1" ht="16.5" customHeight="1">
      <c r="A7" s="9">
        <v>5</v>
      </c>
      <c r="B7" s="26" t="s">
        <v>18</v>
      </c>
      <c r="C7" s="16">
        <v>925</v>
      </c>
      <c r="D7" s="9">
        <v>900</v>
      </c>
      <c r="E7" s="9">
        <v>930</v>
      </c>
      <c r="F7" s="13">
        <f t="shared" si="0"/>
        <v>918.33</v>
      </c>
      <c r="G7" s="9">
        <v>2.1</v>
      </c>
      <c r="H7" s="14" t="s">
        <v>11</v>
      </c>
      <c r="I7" s="2">
        <f>STDEV(C7:E7)</f>
        <v>16.072751268321593</v>
      </c>
      <c r="J7" s="3">
        <f>I7/F7</f>
        <v>1.7502152024132491E-2</v>
      </c>
      <c r="K7" s="7">
        <f t="shared" si="3"/>
        <v>1928.4930000000002</v>
      </c>
    </row>
    <row r="8" spans="1:11" s="12" customFormat="1" ht="15">
      <c r="A8" s="9">
        <v>6</v>
      </c>
      <c r="B8" s="17" t="s">
        <v>19</v>
      </c>
      <c r="C8" s="16">
        <v>60</v>
      </c>
      <c r="D8" s="9">
        <v>59</v>
      </c>
      <c r="E8" s="9">
        <v>62</v>
      </c>
      <c r="F8" s="13">
        <f t="shared" si="0"/>
        <v>60.33</v>
      </c>
      <c r="G8" s="9">
        <v>500</v>
      </c>
      <c r="H8" s="14" t="s">
        <v>12</v>
      </c>
      <c r="I8" s="2">
        <f>STDEV(C8:E8)</f>
        <v>1.5275252316519465</v>
      </c>
      <c r="J8" s="3">
        <f>I8/F8</f>
        <v>2.5319496629404054E-2</v>
      </c>
      <c r="K8" s="7">
        <f t="shared" si="3"/>
        <v>30165</v>
      </c>
    </row>
    <row r="9" spans="1:11" s="12" customFormat="1" ht="30">
      <c r="A9" s="9">
        <v>7</v>
      </c>
      <c r="B9" s="27" t="s">
        <v>20</v>
      </c>
      <c r="C9" s="16">
        <v>30</v>
      </c>
      <c r="D9" s="9">
        <v>29</v>
      </c>
      <c r="E9" s="9">
        <v>33</v>
      </c>
      <c r="F9" s="13">
        <f t="shared" si="0"/>
        <v>30.67</v>
      </c>
      <c r="G9" s="9">
        <v>336</v>
      </c>
      <c r="H9" s="14" t="s">
        <v>12</v>
      </c>
      <c r="I9" s="2">
        <f t="shared" ref="I9:I12" si="4">STDEV(C9:E9)</f>
        <v>2.0816659994661331</v>
      </c>
      <c r="J9" s="3">
        <f t="shared" ref="J9:J12" si="5">I9/F9</f>
        <v>6.7873035522208441E-2</v>
      </c>
      <c r="K9" s="7">
        <f t="shared" ref="K9:K12" si="6">F9*G9</f>
        <v>10305.120000000001</v>
      </c>
    </row>
    <row r="10" spans="1:11" s="12" customFormat="1" ht="30.75" customHeight="1">
      <c r="A10" s="9">
        <v>8</v>
      </c>
      <c r="B10" s="26" t="s">
        <v>21</v>
      </c>
      <c r="C10" s="16">
        <v>123</v>
      </c>
      <c r="D10" s="9">
        <v>120</v>
      </c>
      <c r="E10" s="9">
        <v>126</v>
      </c>
      <c r="F10" s="13">
        <f t="shared" si="0"/>
        <v>123</v>
      </c>
      <c r="G10" s="9">
        <v>400</v>
      </c>
      <c r="H10" s="14" t="s">
        <v>12</v>
      </c>
      <c r="I10" s="2">
        <f t="shared" si="4"/>
        <v>3</v>
      </c>
      <c r="J10" s="3">
        <f t="shared" si="5"/>
        <v>2.4390243902439025E-2</v>
      </c>
      <c r="K10" s="7">
        <f t="shared" si="6"/>
        <v>49200</v>
      </c>
    </row>
    <row r="11" spans="1:11" s="12" customFormat="1" ht="21.75" customHeight="1">
      <c r="A11" s="9">
        <v>9</v>
      </c>
      <c r="B11" s="26" t="s">
        <v>22</v>
      </c>
      <c r="C11" s="16">
        <v>187</v>
      </c>
      <c r="D11" s="9">
        <v>185</v>
      </c>
      <c r="E11" s="9">
        <v>190</v>
      </c>
      <c r="F11" s="13">
        <f t="shared" si="0"/>
        <v>187.33</v>
      </c>
      <c r="G11" s="9">
        <v>100</v>
      </c>
      <c r="H11" s="14" t="s">
        <v>12</v>
      </c>
      <c r="I11" s="2">
        <f t="shared" si="4"/>
        <v>2.5166114784235836</v>
      </c>
      <c r="J11" s="3">
        <f t="shared" si="5"/>
        <v>1.3434108142975409E-2</v>
      </c>
      <c r="K11" s="7">
        <f t="shared" si="6"/>
        <v>18733</v>
      </c>
    </row>
    <row r="12" spans="1:11" s="12" customFormat="1" ht="30" customHeight="1">
      <c r="A12" s="9">
        <v>10</v>
      </c>
      <c r="B12" s="28" t="s">
        <v>23</v>
      </c>
      <c r="C12" s="16">
        <v>123</v>
      </c>
      <c r="D12" s="9">
        <v>120</v>
      </c>
      <c r="E12" s="9">
        <v>125</v>
      </c>
      <c r="F12" s="13">
        <f t="shared" si="0"/>
        <v>122.67</v>
      </c>
      <c r="G12" s="9">
        <v>160</v>
      </c>
      <c r="H12" s="14" t="s">
        <v>12</v>
      </c>
      <c r="I12" s="2">
        <f t="shared" si="4"/>
        <v>2.5166114784235836</v>
      </c>
      <c r="J12" s="3">
        <f t="shared" si="5"/>
        <v>2.0515296962774789E-2</v>
      </c>
      <c r="K12" s="7">
        <f t="shared" si="6"/>
        <v>19627.2</v>
      </c>
    </row>
    <row r="13" spans="1:11" s="12" customFormat="1" ht="30">
      <c r="A13" s="9">
        <v>11</v>
      </c>
      <c r="B13" s="18" t="s">
        <v>24</v>
      </c>
      <c r="C13" s="16">
        <v>125</v>
      </c>
      <c r="D13" s="9">
        <v>120</v>
      </c>
      <c r="E13" s="9">
        <v>128</v>
      </c>
      <c r="F13" s="13">
        <f t="shared" si="0"/>
        <v>124.33</v>
      </c>
      <c r="G13" s="9">
        <v>320</v>
      </c>
      <c r="H13" s="14" t="s">
        <v>12</v>
      </c>
      <c r="I13" s="2">
        <f t="shared" si="1"/>
        <v>4.0414518843273806</v>
      </c>
      <c r="J13" s="3">
        <f t="shared" si="2"/>
        <v>3.2505846411384064E-2</v>
      </c>
      <c r="K13" s="7">
        <f t="shared" si="3"/>
        <v>39785.599999999999</v>
      </c>
    </row>
    <row r="14" spans="1:11" s="12" customFormat="1" ht="44.25" customHeight="1">
      <c r="A14" s="9">
        <v>12</v>
      </c>
      <c r="B14" s="28" t="s">
        <v>25</v>
      </c>
      <c r="C14" s="16">
        <v>355</v>
      </c>
      <c r="D14" s="9">
        <v>350</v>
      </c>
      <c r="E14" s="9">
        <v>359</v>
      </c>
      <c r="F14" s="13">
        <f t="shared" si="0"/>
        <v>354.67</v>
      </c>
      <c r="G14" s="9">
        <v>100</v>
      </c>
      <c r="H14" s="14" t="s">
        <v>12</v>
      </c>
      <c r="I14" s="2">
        <f t="shared" si="1"/>
        <v>4.5092497528228943</v>
      </c>
      <c r="J14" s="3">
        <f t="shared" si="2"/>
        <v>1.2713930563123168E-2</v>
      </c>
      <c r="K14" s="7">
        <f t="shared" si="3"/>
        <v>35467</v>
      </c>
    </row>
    <row r="15" spans="1:11" s="12" customFormat="1" ht="30" customHeight="1">
      <c r="A15" s="9">
        <v>13</v>
      </c>
      <c r="B15" s="28" t="s">
        <v>26</v>
      </c>
      <c r="C15" s="16">
        <v>284</v>
      </c>
      <c r="D15" s="9">
        <v>280</v>
      </c>
      <c r="E15" s="9">
        <v>287</v>
      </c>
      <c r="F15" s="13">
        <f t="shared" si="0"/>
        <v>283.67</v>
      </c>
      <c r="G15" s="9">
        <v>30</v>
      </c>
      <c r="H15" s="14" t="s">
        <v>12</v>
      </c>
      <c r="I15" s="2">
        <f t="shared" si="1"/>
        <v>3.5118845842842461</v>
      </c>
      <c r="J15" s="3">
        <f t="shared" si="2"/>
        <v>1.238017620574698E-2</v>
      </c>
      <c r="K15" s="7">
        <f t="shared" si="3"/>
        <v>8510.1</v>
      </c>
    </row>
    <row r="16" spans="1:11" s="12" customFormat="1" ht="33.75" customHeight="1">
      <c r="A16" s="9">
        <v>14</v>
      </c>
      <c r="B16" s="28" t="s">
        <v>27</v>
      </c>
      <c r="C16" s="16">
        <v>59</v>
      </c>
      <c r="D16" s="9">
        <v>56</v>
      </c>
      <c r="E16" s="9">
        <v>61</v>
      </c>
      <c r="F16" s="13">
        <f t="shared" si="0"/>
        <v>58.67</v>
      </c>
      <c r="G16" s="9">
        <v>320</v>
      </c>
      <c r="H16" s="14" t="s">
        <v>12</v>
      </c>
      <c r="I16" s="2">
        <f t="shared" si="1"/>
        <v>2.5166114784235831</v>
      </c>
      <c r="J16" s="3">
        <f t="shared" si="2"/>
        <v>4.2894349385096016E-2</v>
      </c>
      <c r="K16" s="7">
        <f t="shared" si="3"/>
        <v>18774.400000000001</v>
      </c>
    </row>
    <row r="17" spans="1:11" s="12" customFormat="1" ht="29.25" customHeight="1">
      <c r="A17" s="9">
        <v>15</v>
      </c>
      <c r="B17" s="28" t="s">
        <v>28</v>
      </c>
      <c r="C17" s="16">
        <v>65</v>
      </c>
      <c r="D17" s="9">
        <v>62</v>
      </c>
      <c r="E17" s="9">
        <v>67</v>
      </c>
      <c r="F17" s="13">
        <f t="shared" si="0"/>
        <v>64.67</v>
      </c>
      <c r="G17" s="9">
        <v>700</v>
      </c>
      <c r="H17" s="14" t="s">
        <v>12</v>
      </c>
      <c r="I17" s="2">
        <f t="shared" si="1"/>
        <v>2.5166114784235836</v>
      </c>
      <c r="J17" s="3">
        <f t="shared" si="2"/>
        <v>3.8914666436115408E-2</v>
      </c>
      <c r="K17" s="7">
        <f t="shared" si="3"/>
        <v>45269</v>
      </c>
    </row>
    <row r="18" spans="1:11" s="12" customFormat="1" ht="33" customHeight="1">
      <c r="A18" s="9">
        <v>16</v>
      </c>
      <c r="B18" s="28" t="s">
        <v>29</v>
      </c>
      <c r="C18" s="16">
        <v>33</v>
      </c>
      <c r="D18" s="9">
        <v>30</v>
      </c>
      <c r="E18" s="9">
        <v>35</v>
      </c>
      <c r="F18" s="13">
        <f t="shared" si="0"/>
        <v>32.67</v>
      </c>
      <c r="G18" s="9">
        <v>320</v>
      </c>
      <c r="H18" s="14" t="s">
        <v>12</v>
      </c>
      <c r="I18" s="2">
        <f t="shared" si="1"/>
        <v>2.5166114784235831</v>
      </c>
      <c r="J18" s="3">
        <f t="shared" si="2"/>
        <v>7.703126655719568E-2</v>
      </c>
      <c r="K18" s="7">
        <f t="shared" si="3"/>
        <v>10454.400000000001</v>
      </c>
    </row>
    <row r="19" spans="1:11" s="12" customFormat="1" ht="33.75" customHeight="1">
      <c r="A19" s="9">
        <v>17</v>
      </c>
      <c r="B19" s="28" t="s">
        <v>30</v>
      </c>
      <c r="C19" s="16">
        <v>67</v>
      </c>
      <c r="D19" s="9">
        <v>65</v>
      </c>
      <c r="E19" s="9">
        <v>70</v>
      </c>
      <c r="F19" s="13">
        <f t="shared" si="0"/>
        <v>67.33</v>
      </c>
      <c r="G19" s="9">
        <v>1000</v>
      </c>
      <c r="H19" s="14" t="s">
        <v>12</v>
      </c>
      <c r="I19" s="2">
        <f t="shared" si="1"/>
        <v>2.5166114784235836</v>
      </c>
      <c r="J19" s="3">
        <f t="shared" si="2"/>
        <v>3.737726835620947E-2</v>
      </c>
      <c r="K19" s="7">
        <f t="shared" si="3"/>
        <v>67330</v>
      </c>
    </row>
    <row r="20" spans="1:11" s="12" customFormat="1" ht="30" customHeight="1">
      <c r="A20" s="9">
        <v>18</v>
      </c>
      <c r="B20" s="28" t="s">
        <v>31</v>
      </c>
      <c r="C20" s="16">
        <v>93</v>
      </c>
      <c r="D20" s="9">
        <v>90</v>
      </c>
      <c r="E20" s="9">
        <v>96</v>
      </c>
      <c r="F20" s="13">
        <f t="shared" si="0"/>
        <v>93</v>
      </c>
      <c r="G20" s="9">
        <v>320</v>
      </c>
      <c r="H20" s="14" t="s">
        <v>12</v>
      </c>
      <c r="I20" s="2">
        <f t="shared" ref="I20:I22" si="7">STDEV(C20:E20)</f>
        <v>3</v>
      </c>
      <c r="J20" s="3">
        <f t="shared" ref="J20:J22" si="8">I20/F20</f>
        <v>3.2258064516129031E-2</v>
      </c>
      <c r="K20" s="7">
        <f t="shared" ref="K20:K22" si="9">F20*G20</f>
        <v>29760</v>
      </c>
    </row>
    <row r="21" spans="1:11" s="12" customFormat="1" ht="30" customHeight="1">
      <c r="A21" s="9">
        <v>19</v>
      </c>
      <c r="B21" s="28" t="s">
        <v>32</v>
      </c>
      <c r="C21" s="16">
        <v>35</v>
      </c>
      <c r="D21" s="9">
        <v>30</v>
      </c>
      <c r="E21" s="9">
        <v>38</v>
      </c>
      <c r="F21" s="13">
        <f t="shared" si="0"/>
        <v>34.33</v>
      </c>
      <c r="G21" s="9">
        <v>800</v>
      </c>
      <c r="H21" s="14" t="s">
        <v>12</v>
      </c>
      <c r="I21" s="2">
        <f t="shared" si="7"/>
        <v>4.0414518843273806</v>
      </c>
      <c r="J21" s="3">
        <f t="shared" si="8"/>
        <v>0.11772362028334928</v>
      </c>
      <c r="K21" s="7">
        <f t="shared" si="9"/>
        <v>27464</v>
      </c>
    </row>
    <row r="22" spans="1:11" s="29" customFormat="1" ht="31.5" customHeight="1">
      <c r="A22" s="9">
        <v>20</v>
      </c>
      <c r="B22" s="28" t="s">
        <v>33</v>
      </c>
      <c r="C22" s="16">
        <v>33</v>
      </c>
      <c r="D22" s="9">
        <v>30</v>
      </c>
      <c r="E22" s="9">
        <v>35</v>
      </c>
      <c r="F22" s="13">
        <f t="shared" si="0"/>
        <v>32.67</v>
      </c>
      <c r="G22" s="9">
        <v>780</v>
      </c>
      <c r="H22" s="14" t="s">
        <v>12</v>
      </c>
      <c r="I22" s="2">
        <f t="shared" si="7"/>
        <v>2.5166114784235831</v>
      </c>
      <c r="J22" s="3">
        <f t="shared" si="8"/>
        <v>7.703126655719568E-2</v>
      </c>
      <c r="K22" s="7">
        <f t="shared" si="9"/>
        <v>25482.600000000002</v>
      </c>
    </row>
    <row r="23" spans="1:11" ht="15">
      <c r="A23" s="9"/>
      <c r="B23" s="14"/>
      <c r="C23" s="19" t="s">
        <v>9</v>
      </c>
      <c r="D23" s="20"/>
      <c r="E23" s="20"/>
      <c r="F23" s="20"/>
      <c r="G23" s="20"/>
      <c r="H23" s="20"/>
      <c r="I23" s="20"/>
      <c r="J23" s="21"/>
      <c r="K23" s="15">
        <f>SUM(K3:K22)</f>
        <v>566121.01299999992</v>
      </c>
    </row>
    <row r="24" spans="1:11">
      <c r="B24" s="30"/>
    </row>
    <row r="25" spans="1:11">
      <c r="B25" s="30"/>
      <c r="E25" s="4"/>
    </row>
    <row r="26" spans="1:11">
      <c r="B26" s="30"/>
      <c r="E26" s="4"/>
      <c r="F26" s="11"/>
    </row>
    <row r="27" spans="1:11">
      <c r="B27" s="30"/>
    </row>
    <row r="28" spans="1:11">
      <c r="B28" s="30"/>
    </row>
    <row r="30" spans="1:11">
      <c r="B30" s="29"/>
    </row>
    <row r="32" spans="1:11">
      <c r="G32" s="29"/>
    </row>
    <row r="33" spans="3:7">
      <c r="G33" s="29"/>
    </row>
    <row r="34" spans="3:7">
      <c r="G34" s="29"/>
    </row>
    <row r="35" spans="3:7">
      <c r="G35" s="29"/>
    </row>
    <row r="36" spans="3:7">
      <c r="C36" s="29"/>
    </row>
    <row r="37" spans="3:7">
      <c r="C37" s="29"/>
    </row>
    <row r="38" spans="3:7">
      <c r="C38" s="29"/>
    </row>
    <row r="39" spans="3:7">
      <c r="C39" s="29"/>
    </row>
  </sheetData>
  <mergeCells count="8">
    <mergeCell ref="C23:J23"/>
    <mergeCell ref="F1:F2"/>
    <mergeCell ref="B1:B2"/>
    <mergeCell ref="K1:K2"/>
    <mergeCell ref="J1:J2"/>
    <mergeCell ref="I1:I2"/>
    <mergeCell ref="H1:H2"/>
    <mergeCell ref="G1:G2"/>
  </mergeCells>
  <pageMargins left="0.70866141732283472" right="0.70866141732283472" top="0.74803149606299213" bottom="0.74803149606299213" header="0.31496062992125984" footer="0.31496062992125984"/>
  <pageSetup paperSize="9" scale="6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2026-08-27T10:57:45Z</dcterms:modified>
</cp:coreProperties>
</file>