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Area" vbProcedure="false">НМЦК!$A$1:$N$24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<sst xmlns="http://schemas.openxmlformats.org/spreadsheetml/2006/main" count="36" uniqueCount="35">
  <si>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Утверждаю</t>
  </si>
  <si>
    <t xml:space="preserve">Руководитель -главный эксперт </t>
  </si>
  <si>
    <t xml:space="preserve">по медико-социальной экспертизе</t>
  </si>
  <si>
    <t xml:space="preserve"> ___________________________И.В. Лихачева</t>
  </si>
  <si>
    <t xml:space="preserve">"_____" _________ 2026 г.</t>
  </si>
  <si>
    <t xml:space="preserve">Обоснование начальной (максимальной) цены контракта</t>
  </si>
  <si>
    <t xml:space="preserve">Услуги по диагностике и ремонту а\м ПЕЖО ТРАВЕЛЛЕР г.н.Р074ВР76</t>
  </si>
  <si>
    <t xml:space="preserve">Количество и характеристики товара :</t>
  </si>
  <si>
    <t xml:space="preserve">в соответствии с техническим заданием</t>
  </si>
  <si>
    <r>
      <rPr>
        <b val="true"/>
        <sz val="12"/>
        <color theme="1"/>
        <rFont val="Times New Roman"/>
        <family val="1"/>
        <charset val="204"/>
      </rPr>
      <t xml:space="preserve">Метод определения начальной (максимальной) цены контракта (НМЦК)</t>
    </r>
    <r>
      <rPr>
        <sz val="12"/>
        <color theme="1"/>
        <rFont val="Times New Roman"/>
        <family val="1"/>
        <charset val="204"/>
      </rPr>
      <t xml:space="preserve">:  метод сопоставимых рыночных цен (анализа рынка).</t>
    </r>
  </si>
  <si>
    <t xml:space="preserve">Расчет НМЦК:</t>
  </si>
  <si>
    <t xml:space="preserve">№№</t>
  </si>
  <si>
    <t xml:space="preserve">Наименование услуги </t>
  </si>
  <si>
    <t xml:space="preserve">ОКПД2/КТРУ</t>
  </si>
  <si>
    <t xml:space="preserve">Единица измерения</t>
  </si>
  <si>
    <t xml:space="preserve">количество</t>
  </si>
  <si>
    <t xml:space="preserve">Источник информации</t>
  </si>
  <si>
    <t xml:space="preserve">средняя арифметическая                                                величина стоимости услуг</t>
  </si>
  <si>
    <t xml:space="preserve">среднее квадратичное                                                       отклонение</t>
  </si>
  <si>
    <t xml:space="preserve">коэффициент вариации </t>
  </si>
  <si>
    <t xml:space="preserve">цена </t>
  </si>
  <si>
    <t xml:space="preserve">цена единицы товара (снижена в соответствии с                  лимитами финансирования закупки товара до                   наименьшей цены из предложеных цен в                   соответствии с анализом рынка)</t>
  </si>
  <si>
    <t xml:space="preserve">НМЦК </t>
  </si>
  <si>
    <t xml:space="preserve">Коммерческое предложение №203 от 02.07.2026г. </t>
  </si>
  <si>
    <t xml:space="preserve">Коммерческое предложение №217 от 02.07.2026г. </t>
  </si>
  <si>
    <t xml:space="preserve">Коммерческое предложение №259 от 02.07.2026г. </t>
  </si>
  <si>
    <t xml:space="preserve">Услуги по диагностике ЭСУД</t>
  </si>
  <si>
    <t xml:space="preserve">45.20.11.112 
Услуги контрольно-диагностические</t>
  </si>
  <si>
    <t xml:space="preserve">усл ед</t>
  </si>
  <si>
    <t xml:space="preserve">Замена датчика ABS</t>
  </si>
  <si>
    <t xml:space="preserve">45.20.12.000  услуги по ремонту электрооборудования легковых автомобилей и лёгких грузовых автотранспортных средств</t>
  </si>
  <si>
    <t xml:space="preserve">ИТОГО</t>
  </si>
  <si>
    <t xml:space="preserve">Начальная (максимальная) цена контракта:</t>
  </si>
  <si>
    <t xml:space="preserve">рублей</t>
  </si>
  <si>
    <t xml:space="preserve">"07" июля  2026 г.                                  Агент по закупкам_____________________Ефремов С.В.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</si>
</sst>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FreeSerif"/>
      <family val="1"/>
      <charset val="1"/>
    </font>
    <font>
      <sz val="12"/>
      <name val="FreeSerif"/>
      <family val="1"/>
      <charset val="1"/>
    </font>
    <font>
      <b val="true"/>
      <sz val="12"/>
      <color theme="1"/>
      <name val="FreeSerif"/>
      <family val="1"/>
      <charset val="1"/>
    </font>
    <font>
      <b val="true"/>
      <sz val="12"/>
      <name val="FreeSerif"/>
      <family val="1"/>
      <charset val="1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9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9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2" borderId="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5"/>
  <sheetViews>
    <sheetView showFormulas="false" showGridLines="false" showRowColHeaders="true" showZeros="true" rightToLeft="false" tabSelected="true" showOutlineSymbols="true" defaultGridColor="true" view="normal" topLeftCell="A1" colorId="64" zoomScale="60" zoomScaleNormal="6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21.43"/>
    <col collapsed="false" customWidth="true" hidden="false" outlineLevel="0" max="3" min="3" style="1" width="29.44"/>
    <col collapsed="false" customWidth="true" hidden="false" outlineLevel="0" max="4" min="4" style="1" width="7.71"/>
    <col collapsed="false" customWidth="true" hidden="false" outlineLevel="0" max="5" min="5" style="1" width="5.29"/>
    <col collapsed="false" customWidth="true" hidden="false" outlineLevel="0" max="6" min="6" style="2" width="15.57"/>
    <col collapsed="false" customWidth="true" hidden="false" outlineLevel="0" max="7" min="7" style="2" width="15.29"/>
    <col collapsed="false" customWidth="true" hidden="false" outlineLevel="0" max="8" min="8" style="2" width="14.71"/>
    <col collapsed="false" customWidth="true" hidden="false" outlineLevel="0" max="9" min="9" style="2" width="11.29"/>
    <col collapsed="false" customWidth="true" hidden="false" outlineLevel="0" max="10" min="10" style="2" width="8.86"/>
    <col collapsed="false" customWidth="true" hidden="false" outlineLevel="0" max="11" min="11" style="2" width="9.42"/>
    <col collapsed="false" customWidth="true" hidden="false" outlineLevel="0" max="12" min="12" style="2" width="9.86"/>
    <col collapsed="false" customWidth="true" hidden="false" outlineLevel="0" max="13" min="13" style="1" width="12.71"/>
    <col collapsed="false" customWidth="true" hidden="false" outlineLevel="0" max="14" min="14" style="1" width="16"/>
    <col collapsed="false" customWidth="true" hidden="false" outlineLevel="0" max="15" min="15" style="1" width="11.14"/>
    <col collapsed="false" customWidth="true" hidden="false" outlineLevel="0" max="16" min="16" style="1" width="10"/>
    <col collapsed="false" customWidth="true" hidden="false" outlineLevel="0" max="18" min="17" style="1" width="10.14"/>
    <col collapsed="false" customWidth="false" hidden="false" outlineLevel="0" max="19" min="19" style="1" width="8.71"/>
    <col collapsed="false" customWidth="true" hidden="false" outlineLevel="0" max="20" min="20" style="1" width="8.86"/>
    <col collapsed="false" customWidth="true" hidden="false" outlineLevel="0" max="21" min="21" style="1" width="9.86"/>
    <col collapsed="false" customWidth="true" hidden="false" outlineLevel="0" max="22" min="22" style="1" width="9.14"/>
    <col collapsed="false" customWidth="true" hidden="false" outlineLevel="0" max="23" min="23" style="1" width="11"/>
    <col collapsed="false" customWidth="true" hidden="false" outlineLevel="0" max="24" min="24" style="1" width="10.42"/>
    <col collapsed="false" customWidth="true" hidden="false" outlineLevel="0" max="25" min="25" style="1" width="9.86"/>
    <col collapsed="false" customWidth="true" hidden="false" outlineLevel="0" max="26" min="26" style="1" width="7.57"/>
    <col collapsed="false" customWidth="true" hidden="false" outlineLevel="0" max="27" min="27" style="1" width="4.42"/>
    <col collapsed="false" customWidth="true" hidden="false" outlineLevel="0" max="28" min="28" style="1" width="5.57"/>
    <col collapsed="false" customWidth="true" hidden="false" outlineLevel="0" max="29" min="29" style="1" width="5.42"/>
    <col collapsed="false" customWidth="true" hidden="false" outlineLevel="0" max="30" min="30" style="1" width="6.57"/>
    <col collapsed="false" customWidth="false" hidden="false" outlineLevel="0" max="16384" min="31" style="1" width="8.68"/>
  </cols>
  <sheetData>
    <row r="1" customFormat="false" ht="15" hidden="false" customHeight="false" outlineLevel="0" collapsed="false">
      <c r="N1" s="3" t="s">
        <v>0</v>
      </c>
    </row>
    <row r="2" customFormat="false" ht="15.75" hidden="false" customHeight="true" outlineLevel="0" collapsed="false">
      <c r="N2" s="3" t="s">
        <v>1</v>
      </c>
    </row>
    <row r="3" customFormat="false" ht="15" hidden="false" customHeight="false" outlineLevel="0" collapsed="false">
      <c r="N3" s="3" t="s">
        <v>2</v>
      </c>
    </row>
    <row r="4" customFormat="false" ht="16.5" hidden="false" customHeight="true" outlineLevel="0" collapsed="false">
      <c r="N4" s="3"/>
    </row>
    <row r="5" customFormat="false" ht="15" hidden="false" customHeight="false" outlineLevel="0" collapsed="false">
      <c r="N5" s="3" t="s">
        <v>3</v>
      </c>
    </row>
    <row r="6" customFormat="false" ht="15.75" hidden="false" customHeight="true" outlineLevel="0" collapsed="false">
      <c r="N6" s="4"/>
    </row>
    <row r="7" customFormat="false" ht="15" hidden="false" customHeight="false" outlineLevel="0" collapsed="false">
      <c r="M7" s="5"/>
      <c r="N7" s="3" t="s">
        <v>4</v>
      </c>
      <c r="Y7" s="5"/>
    </row>
    <row r="8" customFormat="false" ht="9" hidden="false" customHeight="true" outlineLevel="0" collapsed="false">
      <c r="AD8" s="3"/>
    </row>
    <row r="9" customFormat="false" ht="15" hidden="false" customHeight="false" outlineLevel="0" collapsed="false">
      <c r="B9" s="6" t="s">
        <v>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customFormat="false" ht="17.25" hidden="false" customHeight="true" outlineLevel="0" collapsed="false"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customFormat="false" ht="11.25" hidden="false" customHeight="true" outlineLevel="0" collapsed="false">
      <c r="B11" s="9"/>
      <c r="C11" s="9"/>
      <c r="D11" s="9"/>
      <c r="E11" s="9"/>
      <c r="F11" s="10"/>
      <c r="G11" s="10"/>
      <c r="H11" s="10"/>
      <c r="I11" s="10"/>
      <c r="J11" s="10"/>
      <c r="K11" s="10"/>
      <c r="L11" s="10"/>
      <c r="M11" s="9"/>
      <c r="N11" s="9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customFormat="false" ht="15.75" hidden="false" customHeight="true" outlineLevel="0" collapsed="false">
      <c r="B12" s="11" t="s">
        <v>7</v>
      </c>
      <c r="C12" s="11"/>
      <c r="D12" s="12"/>
      <c r="E12" s="13" t="s">
        <v>8</v>
      </c>
      <c r="F12" s="13"/>
      <c r="G12" s="13"/>
      <c r="H12" s="13"/>
      <c r="I12" s="13"/>
      <c r="J12" s="14"/>
      <c r="K12" s="14"/>
      <c r="L12" s="14"/>
      <c r="M12" s="15"/>
      <c r="N12" s="15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customFormat="false" ht="15" hidden="false" customHeight="false" outlineLevel="0" collapsed="false">
      <c r="B13" s="17" t="s">
        <v>9</v>
      </c>
      <c r="C13" s="17"/>
      <c r="D13" s="17"/>
      <c r="E13" s="16"/>
      <c r="F13" s="18"/>
      <c r="G13" s="18"/>
      <c r="H13" s="18"/>
      <c r="I13" s="18"/>
      <c r="J13" s="18"/>
      <c r="K13" s="18"/>
      <c r="L13" s="18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</row>
    <row r="14" customFormat="false" ht="18.75" hidden="false" customHeight="true" outlineLevel="0" collapsed="false">
      <c r="A14" s="7"/>
      <c r="B14" s="19" t="s">
        <v>10</v>
      </c>
      <c r="C14" s="19"/>
      <c r="D14" s="19"/>
      <c r="E14" s="7"/>
      <c r="F14" s="20"/>
      <c r="G14" s="20"/>
      <c r="H14" s="20"/>
      <c r="I14" s="20"/>
      <c r="J14" s="20"/>
      <c r="K14" s="20"/>
      <c r="L14" s="20"/>
      <c r="M14" s="7"/>
      <c r="N14" s="7"/>
    </row>
    <row r="15" customFormat="false" ht="15.75" hidden="false" customHeight="true" outlineLevel="0" collapsed="false">
      <c r="A15" s="21" t="s">
        <v>11</v>
      </c>
      <c r="B15" s="22" t="s">
        <v>12</v>
      </c>
      <c r="C15" s="22" t="s">
        <v>13</v>
      </c>
      <c r="D15" s="23" t="s">
        <v>14</v>
      </c>
      <c r="E15" s="24" t="s">
        <v>15</v>
      </c>
      <c r="F15" s="25" t="s">
        <v>16</v>
      </c>
      <c r="G15" s="25"/>
      <c r="H15" s="25"/>
      <c r="I15" s="26" t="s">
        <v>17</v>
      </c>
      <c r="J15" s="26" t="s">
        <v>18</v>
      </c>
      <c r="K15" s="26" t="s">
        <v>19</v>
      </c>
      <c r="L15" s="27" t="s">
        <v>20</v>
      </c>
      <c r="M15" s="28" t="s">
        <v>21</v>
      </c>
      <c r="N15" s="29" t="s">
        <v>22</v>
      </c>
      <c r="O15" s="30"/>
    </row>
    <row r="16" customFormat="false" ht="199" hidden="false" customHeight="true" outlineLevel="0" collapsed="false">
      <c r="A16" s="21"/>
      <c r="B16" s="22"/>
      <c r="C16" s="22"/>
      <c r="D16" s="23"/>
      <c r="E16" s="24"/>
      <c r="F16" s="31" t="s">
        <v>23</v>
      </c>
      <c r="G16" s="31" t="s">
        <v>24</v>
      </c>
      <c r="H16" s="31" t="s">
        <v>25</v>
      </c>
      <c r="I16" s="26"/>
      <c r="J16" s="26"/>
      <c r="K16" s="26"/>
      <c r="L16" s="27"/>
      <c r="M16" s="28"/>
      <c r="N16" s="29"/>
      <c r="O16" s="30"/>
    </row>
    <row r="17" customFormat="false" ht="47.25" hidden="false" customHeight="true" outlineLevel="0" collapsed="false">
      <c r="A17" s="21" t="n">
        <v>1</v>
      </c>
      <c r="B17" s="32" t="s">
        <v>26</v>
      </c>
      <c r="C17" s="33" t="s">
        <v>27</v>
      </c>
      <c r="D17" s="34" t="s">
        <v>28</v>
      </c>
      <c r="E17" s="35" t="n">
        <v>1</v>
      </c>
      <c r="F17" s="36" t="n">
        <v>1800</v>
      </c>
      <c r="G17" s="36" t="n">
        <v>2300</v>
      </c>
      <c r="H17" s="36" t="n">
        <v>1500</v>
      </c>
      <c r="I17" s="37" t="n">
        <f aca="false">(F17+G17+H17)/3</f>
        <v>1866.66666666667</v>
      </c>
      <c r="J17" s="37" t="n">
        <f aca="false">STDEVA(F17,G17,H17)</f>
        <v>404.145188432738</v>
      </c>
      <c r="K17" s="37" t="n">
        <f aca="false">J17/I17*100</f>
        <v>21.650635094611</v>
      </c>
      <c r="L17" s="38" t="n">
        <f aca="false">I17</f>
        <v>1866.66666666667</v>
      </c>
      <c r="M17" s="38" t="n">
        <v>1500</v>
      </c>
      <c r="N17" s="38" t="n">
        <f aca="false">E17*M17</f>
        <v>1500</v>
      </c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customFormat="false" ht="77.1" hidden="false" customHeight="true" outlineLevel="0" collapsed="false">
      <c r="A18" s="21"/>
      <c r="B18" s="32" t="s">
        <v>29</v>
      </c>
      <c r="C18" s="40" t="s">
        <v>30</v>
      </c>
      <c r="D18" s="34" t="s">
        <v>28</v>
      </c>
      <c r="E18" s="35" t="n">
        <v>1</v>
      </c>
      <c r="F18" s="36" t="n">
        <v>6600</v>
      </c>
      <c r="G18" s="36" t="n">
        <v>7850</v>
      </c>
      <c r="H18" s="36" t="n">
        <v>5830</v>
      </c>
      <c r="I18" s="37" t="n">
        <f aca="false">(F18+G18+H18)/3</f>
        <v>6760</v>
      </c>
      <c r="J18" s="37" t="n">
        <f aca="false">STDEVA(F18,G18,H18)</f>
        <v>1019.46064171208</v>
      </c>
      <c r="K18" s="37" t="n">
        <f aca="false">J18/I18*100</f>
        <v>15.0807787235514</v>
      </c>
      <c r="L18" s="38" t="n">
        <f aca="false">I18</f>
        <v>6760</v>
      </c>
      <c r="M18" s="38" t="n">
        <v>5830</v>
      </c>
      <c r="N18" s="38" t="n">
        <f aca="false">E18*M18</f>
        <v>5830</v>
      </c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customFormat="false" ht="21" hidden="false" customHeight="true" outlineLevel="0" collapsed="false">
      <c r="A19" s="21"/>
      <c r="B19" s="41" t="s">
        <v>31</v>
      </c>
      <c r="C19" s="41"/>
      <c r="D19" s="41"/>
      <c r="E19" s="42"/>
      <c r="F19" s="43"/>
      <c r="G19" s="43"/>
      <c r="H19" s="43"/>
      <c r="I19" s="43"/>
      <c r="J19" s="43"/>
      <c r="K19" s="43"/>
      <c r="L19" s="43"/>
      <c r="M19" s="44"/>
      <c r="N19" s="45" t="n">
        <f aca="false">SUM(N17:N18)</f>
        <v>7330</v>
      </c>
    </row>
    <row r="21" customFormat="false" ht="15" hidden="false" customHeight="false" outlineLevel="0" collapsed="false">
      <c r="B21" s="46"/>
      <c r="C21" s="46"/>
      <c r="D21" s="46"/>
      <c r="E21" s="46"/>
      <c r="F21" s="47"/>
      <c r="G21" s="48" t="s">
        <v>32</v>
      </c>
      <c r="H21" s="49" t="n">
        <f aca="false">N19</f>
        <v>7330</v>
      </c>
      <c r="I21" s="47" t="s">
        <v>33</v>
      </c>
    </row>
    <row r="22" customFormat="false" ht="15" hidden="false" customHeight="false" outlineLevel="0" collapsed="false">
      <c r="B22" s="46"/>
      <c r="C22" s="46"/>
      <c r="D22" s="46"/>
      <c r="E22" s="46"/>
      <c r="F22" s="47"/>
      <c r="G22" s="48"/>
      <c r="H22" s="49"/>
      <c r="I22" s="47"/>
    </row>
    <row r="24" customFormat="false" ht="15" hidden="false" customHeight="true" outlineLevel="0" collapsed="false">
      <c r="B24" s="50" t="s">
        <v>34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customFormat="false" ht="15" hidden="false" customHeight="false" outlineLevel="0" collapsed="false">
      <c r="H25" s="51"/>
    </row>
  </sheetData>
  <mergeCells count="17">
    <mergeCell ref="B9:N9"/>
    <mergeCell ref="B10:N10"/>
    <mergeCell ref="B12:C12"/>
    <mergeCell ref="E12:I12"/>
    <mergeCell ref="A15:A16"/>
    <mergeCell ref="B15:B16"/>
    <mergeCell ref="C15:C16"/>
    <mergeCell ref="D15:D16"/>
    <mergeCell ref="E15:E16"/>
    <mergeCell ref="F15:H15"/>
    <mergeCell ref="I15:I16"/>
    <mergeCell ref="J15:J16"/>
    <mergeCell ref="K15:K16"/>
    <mergeCell ref="L15:L16"/>
    <mergeCell ref="M15:M16"/>
    <mergeCell ref="N15:N16"/>
    <mergeCell ref="B24:N24"/>
  </mergeCells>
  <printOptions headings="false" gridLines="false" gridLinesSet="true" horizontalCentered="true" verticalCentered="false"/>
  <pageMargins left="0.315277777777778" right="0.315277777777778" top="0.747916666666667" bottom="0.354166666666667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2026-07-07T09:15:07Z</cp:lastPrinted>
  <dcterms:modified xsi:type="dcterms:W3CDTF">2026-07-07T09:17:17Z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