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Цветы\Расчет\"/>
    </mc:Choice>
  </mc:AlternateContent>
  <xr:revisionPtr revIDLastSave="0" documentId="13_ncr:1_{7C9447E1-FD09-4CA2-95B1-66D1D9D2BC37}" xr6:coauthVersionLast="47" xr6:coauthVersionMax="47" xr10:uidLastSave="{00000000-0000-0000-0000-000000000000}"/>
  <bookViews>
    <workbookView xWindow="5535" yWindow="735" windowWidth="19140" windowHeight="11775" tabRatio="50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xlnm._FilterDatabase" localSheetId="0" hidden="1">Лист1!$A$13:$ALZ$33</definedName>
    <definedName name="_xlnm.Print_Area" localSheetId="0">Лист1!$A$1:$K$40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3" i="1" l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14" i="1"/>
  <c r="H28" i="1"/>
  <c r="I28" i="1"/>
  <c r="J28" i="1" s="1"/>
  <c r="H29" i="1"/>
  <c r="I29" i="1"/>
  <c r="J29" i="1" s="1"/>
  <c r="H30" i="1"/>
  <c r="I30" i="1"/>
  <c r="H31" i="1"/>
  <c r="I31" i="1"/>
  <c r="J31" i="1"/>
  <c r="H32" i="1"/>
  <c r="I32" i="1"/>
  <c r="J32" i="1" s="1"/>
  <c r="H19" i="1"/>
  <c r="I19" i="1"/>
  <c r="H20" i="1"/>
  <c r="I20" i="1"/>
  <c r="H21" i="1"/>
  <c r="I21" i="1"/>
  <c r="H22" i="1"/>
  <c r="I22" i="1"/>
  <c r="H23" i="1"/>
  <c r="I23" i="1"/>
  <c r="J23" i="1" s="1"/>
  <c r="H24" i="1"/>
  <c r="I24" i="1"/>
  <c r="J24" i="1" s="1"/>
  <c r="H25" i="1"/>
  <c r="I25" i="1"/>
  <c r="H26" i="1"/>
  <c r="I26" i="1"/>
  <c r="H27" i="1"/>
  <c r="I27" i="1"/>
  <c r="H15" i="1"/>
  <c r="I15" i="1"/>
  <c r="H16" i="1"/>
  <c r="I16" i="1"/>
  <c r="H17" i="1"/>
  <c r="I17" i="1"/>
  <c r="J17" i="1" s="1"/>
  <c r="H18" i="1"/>
  <c r="I18" i="1"/>
  <c r="H14" i="1"/>
  <c r="J22" i="1" l="1"/>
  <c r="J21" i="1"/>
  <c r="J30" i="1"/>
  <c r="J27" i="1"/>
  <c r="J16" i="1"/>
  <c r="J26" i="1"/>
  <c r="J19" i="1"/>
  <c r="J25" i="1"/>
  <c r="J18" i="1"/>
  <c r="J20" i="1"/>
  <c r="J15" i="1"/>
  <c r="I14" i="1"/>
  <c r="J14" i="1" l="1"/>
</calcChain>
</file>

<file path=xl/sharedStrings.xml><?xml version="1.0" encoding="utf-8"?>
<sst xmlns="http://schemas.openxmlformats.org/spreadsheetml/2006/main" count="66" uniqueCount="48">
  <si>
    <t>П/П</t>
  </si>
  <si>
    <t>Ед. изм.</t>
  </si>
  <si>
    <t>Кол-во</t>
  </si>
  <si>
    <t>Средняя арифметическая цена за единицу, руб.</t>
  </si>
  <si>
    <t xml:space="preserve">Среднее квадратичное отклонение </t>
  </si>
  <si>
    <t>Коэффициент вариации, % (не должен превышать 33%)</t>
  </si>
  <si>
    <t>Цена, определенная методом сопоставимых рыночных цен (анализа рынка)</t>
  </si>
  <si>
    <t>Наименование</t>
  </si>
  <si>
    <t xml:space="preserve">
При расчете начальной (максимальной) цены контракта использовался метод сопоставимых рыночных цен (анализа рынка). Расчет производился по формуле 
где:
    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  - - цена единицы товара, работы, услуги, представленная в источнике с номером i (руб.)
</t>
  </si>
  <si>
    <t xml:space="preserve">В целях определения однородности совокупности значений выявленных цен, используемых в расчете НМЦК определен коэффициент вариации по следующей формуле:                                                                                             Где V - коэффициент вариации;                                                                                                 - среднее квадратичное отклонение;  </t>
  </si>
  <si>
    <t>цена единицы товара, работы, услуги, указанная в источнике с номером i</t>
  </si>
  <si>
    <t>(ц)</t>
  </si>
  <si>
    <t>средняя арифметическая величины цены единицы товара, работы, услуги</t>
  </si>
  <si>
    <t>n</t>
  </si>
  <si>
    <t>количество значений, использумых в расчете</t>
  </si>
  <si>
    <t>Информацию о валюте, используемой для определения и обоснования начальной (максимальной) цены контракта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</si>
  <si>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</si>
  <si>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</t>
  </si>
  <si>
    <t>Не применяется</t>
  </si>
  <si>
    <t>Наименование объекта закупки</t>
  </si>
  <si>
    <t>Цена товаров (Работ, услуг) поставщиков (подрядчиков, исполнителей)</t>
  </si>
  <si>
    <t>Итого:</t>
  </si>
  <si>
    <t xml:space="preserve"> Обоснование начальной (максимальной) цены контракта на закупку</t>
  </si>
  <si>
    <t>Поставщик 1</t>
  </si>
  <si>
    <t>Поставщик 2</t>
  </si>
  <si>
    <t>Поставщик 3</t>
  </si>
  <si>
    <t>шт.</t>
  </si>
  <si>
    <t>Место поставки: г. Москва, ул. Жуковского, д. 16</t>
  </si>
  <si>
    <t>Подсолнухи и ромашки в крафте</t>
  </si>
  <si>
    <t>Подсолнухи с пшеницей</t>
  </si>
  <si>
    <t>Букет с подсолнухами</t>
  </si>
  <si>
    <t>Моно из ромашек кустовых</t>
  </si>
  <si>
    <t>Букет Солнечные ромашки</t>
  </si>
  <si>
    <t>Ромашки</t>
  </si>
  <si>
    <t>Пионовидные розы с хризантемой и статицей</t>
  </si>
  <si>
    <t>Монобукет из эустомы</t>
  </si>
  <si>
    <t>Кустовые розы, маттиола, диантусы</t>
  </si>
  <si>
    <t>Букет в розовых тонах</t>
  </si>
  <si>
    <t>Авторский букет 1</t>
  </si>
  <si>
    <t>Авторский букет 2</t>
  </si>
  <si>
    <t>Тюльпаны с фрезиями</t>
  </si>
  <si>
    <t>Пионовидные розы, вибурнум, эустома</t>
  </si>
  <si>
    <t>Розы с эустомой</t>
  </si>
  <si>
    <t>Белые тюльпаны</t>
  </si>
  <si>
    <t>Розовая симфония</t>
  </si>
  <si>
    <t>Лиловые гладиолусы и георгины</t>
  </si>
  <si>
    <t>Букет с георгинами, малиной и дельфиниумом</t>
  </si>
  <si>
    <t>Поставка букетов из живых цветов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</si>
</sst>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1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1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/>
    </xf>
    <xf numFmtId="44" fontId="0" fillId="0" borderId="0" xfId="2" applyFont="1"/>
    <xf numFmtId="0" fontId="0" fillId="0" borderId="0" xfId="0" applyAlignment="1">
      <alignment horizontal="center" vertical="center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/>
    <xf numFmtId="44" fontId="2" fillId="4" borderId="2" xfId="2" applyFont="1" applyFill="1" applyBorder="1" applyAlignment="1">
      <alignment horizontal="center" vertical="center"/>
    </xf>
    <xf numFmtId="0" fontId="0" fillId="0" borderId="0" xfId="0"/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3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/>
  </cellXfs>
  <cellStyles count="3">
    <cellStyle name="Денежный" xfId="2" builtinId="4"/>
    <cellStyle name="Обычный" xfId="0" builtinId="0"/>
    <cellStyle name="Обычный 2" xfId="1" xr:uid="{D987CCC5-5522-4E75-B4C2-C14EF9238BB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1440</xdr:colOff>
      <xdr:row>11</xdr:row>
      <xdr:rowOff>1440</xdr:rowOff>
    </xdr:from>
    <xdr:to>
      <xdr:col>8</xdr:col>
      <xdr:colOff>1466640</xdr:colOff>
      <xdr:row>11</xdr:row>
      <xdr:rowOff>742680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0000" y="5923800"/>
          <a:ext cx="1465200" cy="741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58680</xdr:colOff>
      <xdr:row>11</xdr:row>
      <xdr:rowOff>182520</xdr:rowOff>
    </xdr:from>
    <xdr:to>
      <xdr:col>10</xdr:col>
      <xdr:colOff>9360</xdr:colOff>
      <xdr:row>11</xdr:row>
      <xdr:rowOff>637920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880360" y="6104880"/>
          <a:ext cx="1112760" cy="455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57240</xdr:colOff>
      <xdr:row>11</xdr:row>
      <xdr:rowOff>325440</xdr:rowOff>
    </xdr:from>
    <xdr:to>
      <xdr:col>10</xdr:col>
      <xdr:colOff>1684440</xdr:colOff>
      <xdr:row>11</xdr:row>
      <xdr:rowOff>723600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041000" y="6247800"/>
          <a:ext cx="1627200" cy="398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189000</xdr:colOff>
      <xdr:row>4</xdr:row>
      <xdr:rowOff>569880</xdr:rowOff>
    </xdr:from>
    <xdr:to>
      <xdr:col>1</xdr:col>
      <xdr:colOff>1790640</xdr:colOff>
      <xdr:row>4</xdr:row>
      <xdr:rowOff>959040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26960" y="1636560"/>
          <a:ext cx="1601640" cy="389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9360</xdr:colOff>
      <xdr:row>5</xdr:row>
      <xdr:rowOff>544680</xdr:rowOff>
    </xdr:from>
    <xdr:to>
      <xdr:col>0</xdr:col>
      <xdr:colOff>160200</xdr:colOff>
      <xdr:row>5</xdr:row>
      <xdr:rowOff>771480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360" y="2906640"/>
          <a:ext cx="150840" cy="2268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8</xdr:col>
      <xdr:colOff>1301750</xdr:colOff>
      <xdr:row>5</xdr:row>
      <xdr:rowOff>857250</xdr:rowOff>
    </xdr:from>
    <xdr:ext cx="2036880" cy="512850"/>
    <xdr:pic>
      <xdr:nvPicPr>
        <xdr:cNvPr id="10" name="Picture 4">
          <a:extLst>
            <a:ext uri="{FF2B5EF4-FFF2-40B4-BE49-F238E27FC236}">
              <a16:creationId xmlns:a16="http://schemas.microsoft.com/office/drawing/2014/main" id="{5183BD1F-49C5-4D79-86E8-F82A823E0E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98250" y="3222625"/>
          <a:ext cx="2036880" cy="51285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</xdr:col>
      <xdr:colOff>2465294</xdr:colOff>
      <xdr:row>6</xdr:row>
      <xdr:rowOff>340845</xdr:rowOff>
    </xdr:from>
    <xdr:ext cx="2002555" cy="879625"/>
    <xdr:pic>
      <xdr:nvPicPr>
        <xdr:cNvPr id="11" name="Picture 5">
          <a:extLst>
            <a:ext uri="{FF2B5EF4-FFF2-40B4-BE49-F238E27FC236}">
              <a16:creationId xmlns:a16="http://schemas.microsoft.com/office/drawing/2014/main" id="{2FD8F622-C6B8-45A6-8AB8-9E459AD7FF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29000" y="3568139"/>
          <a:ext cx="2002555" cy="879625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169956</xdr:colOff>
      <xdr:row>7</xdr:row>
      <xdr:rowOff>487456</xdr:rowOff>
    </xdr:from>
    <xdr:to>
      <xdr:col>0</xdr:col>
      <xdr:colOff>900206</xdr:colOff>
      <xdr:row>7</xdr:row>
      <xdr:rowOff>960531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98205939-14ED-4EC4-8D47-B253D474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956" y="4375897"/>
          <a:ext cx="730250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71"/>
  <sheetViews>
    <sheetView tabSelected="1" topLeftCell="A13" zoomScale="70" zoomScaleNormal="70" zoomScaleSheetLayoutView="90" workbookViewId="0">
      <selection activeCell="A4" sqref="A4:K6"/>
    </sheetView>
  </sheetViews>
  <sheetFormatPr defaultRowHeight="15.75" x14ac:dyDescent="0.25"/>
  <cols>
    <col min="1" max="1" width="14.42578125" style="1" customWidth="1"/>
    <col min="2" max="2" width="40.85546875" style="1" customWidth="1"/>
    <col min="3" max="3" width="22.7109375" style="1" customWidth="1"/>
    <col min="4" max="4" width="20" style="1" customWidth="1"/>
    <col min="5" max="5" width="16.85546875" style="7" customWidth="1"/>
    <col min="6" max="6" width="19" style="1" customWidth="1"/>
    <col min="7" max="7" width="16.42578125" style="1" customWidth="1"/>
    <col min="8" max="8" width="17.85546875" style="1"/>
    <col min="9" max="9" width="24.7109375" style="1"/>
    <col min="10" max="10" width="16.42578125" style="1"/>
    <col min="11" max="11" width="32" style="1"/>
    <col min="12" max="1014" width="16.42578125" style="1"/>
  </cols>
  <sheetData>
    <row r="1" spans="1:1014" ht="30" customHeight="1" x14ac:dyDescent="0.25">
      <c r="A1" s="22"/>
      <c r="B1" s="22"/>
      <c r="C1" s="22"/>
      <c r="D1" s="22"/>
      <c r="E1" s="23"/>
      <c r="F1" s="39"/>
      <c r="G1" s="39"/>
      <c r="H1" s="39"/>
      <c r="I1" s="39"/>
      <c r="J1" s="39"/>
      <c r="K1" s="39"/>
    </row>
    <row r="2" spans="1:1014" s="2" customFormat="1" ht="15.75" customHeight="1" x14ac:dyDescent="0.25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014" ht="47.25" customHeight="1" x14ac:dyDescent="0.25">
      <c r="A3" s="41" t="s">
        <v>47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014" ht="10.5" customHeight="1" x14ac:dyDescent="0.25">
      <c r="A4" s="42" t="s">
        <v>8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014" ht="102" customHeight="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014" ht="68.45" customHeight="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014" ht="51.75" customHeight="1" x14ac:dyDescent="0.25">
      <c r="A7" s="48" t="s">
        <v>9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014" ht="123" customHeight="1" x14ac:dyDescent="0.25">
      <c r="A8" s="24"/>
      <c r="B8" s="49" t="s">
        <v>10</v>
      </c>
      <c r="C8" s="49"/>
      <c r="D8" s="49"/>
      <c r="E8" s="49"/>
      <c r="F8" s="49"/>
      <c r="G8" s="49"/>
      <c r="H8" s="49"/>
      <c r="I8" s="49"/>
      <c r="J8" s="49"/>
      <c r="K8" s="49"/>
    </row>
    <row r="9" spans="1:1014" ht="32.25" customHeight="1" x14ac:dyDescent="0.25">
      <c r="A9" s="25" t="s">
        <v>11</v>
      </c>
      <c r="B9" s="50" t="s">
        <v>12</v>
      </c>
      <c r="C9" s="50"/>
      <c r="D9" s="50"/>
      <c r="E9" s="50"/>
      <c r="F9" s="51"/>
      <c r="G9" s="51"/>
      <c r="H9" s="51"/>
      <c r="I9" s="51"/>
      <c r="J9" s="51"/>
      <c r="K9" s="51"/>
    </row>
    <row r="10" spans="1:1014" ht="30" customHeight="1" x14ac:dyDescent="0.25">
      <c r="A10" s="26" t="s">
        <v>13</v>
      </c>
      <c r="B10" s="50" t="s">
        <v>14</v>
      </c>
      <c r="C10" s="50"/>
      <c r="D10" s="50"/>
      <c r="E10" s="50"/>
      <c r="F10" s="51"/>
      <c r="G10" s="51"/>
      <c r="H10" s="51"/>
      <c r="I10" s="51"/>
      <c r="J10" s="51"/>
      <c r="K10" s="51"/>
    </row>
    <row r="11" spans="1:1014" s="3" customFormat="1" ht="78" customHeight="1" x14ac:dyDescent="0.25">
      <c r="A11" s="53" t="s">
        <v>0</v>
      </c>
      <c r="B11" s="53" t="s">
        <v>19</v>
      </c>
      <c r="C11" s="53" t="s">
        <v>1</v>
      </c>
      <c r="D11" s="53" t="s">
        <v>2</v>
      </c>
      <c r="E11" s="53" t="s">
        <v>20</v>
      </c>
      <c r="F11" s="53"/>
      <c r="G11" s="53"/>
      <c r="H11" s="53" t="s">
        <v>3</v>
      </c>
      <c r="I11" s="21" t="s">
        <v>4</v>
      </c>
      <c r="J11" s="21" t="s">
        <v>5</v>
      </c>
      <c r="K11" s="21" t="s">
        <v>6</v>
      </c>
    </row>
    <row r="12" spans="1:1014" ht="67.900000000000006" customHeight="1" x14ac:dyDescent="0.25">
      <c r="A12" s="53"/>
      <c r="B12" s="53"/>
      <c r="C12" s="53"/>
      <c r="D12" s="53"/>
      <c r="E12" s="21" t="s">
        <v>23</v>
      </c>
      <c r="F12" s="34" t="s">
        <v>24</v>
      </c>
      <c r="G12" s="34" t="s">
        <v>25</v>
      </c>
      <c r="H12" s="53"/>
      <c r="I12" s="27"/>
      <c r="J12" s="27"/>
      <c r="K12" s="27"/>
    </row>
    <row r="13" spans="1:1014" x14ac:dyDescent="0.25">
      <c r="A13" s="21"/>
      <c r="B13" s="15" t="s">
        <v>7</v>
      </c>
      <c r="C13" s="21"/>
      <c r="D13" s="21"/>
      <c r="E13" s="21"/>
      <c r="F13" s="21"/>
      <c r="G13" s="21"/>
      <c r="H13" s="21"/>
      <c r="I13" s="27"/>
      <c r="J13" s="27"/>
      <c r="K13" s="27"/>
    </row>
    <row r="14" spans="1:1014" s="20" customFormat="1" x14ac:dyDescent="0.25">
      <c r="A14" s="28">
        <v>1</v>
      </c>
      <c r="B14" s="16" t="s">
        <v>28</v>
      </c>
      <c r="C14" s="17" t="s">
        <v>26</v>
      </c>
      <c r="D14" s="17">
        <v>1</v>
      </c>
      <c r="E14" s="10">
        <v>4190</v>
      </c>
      <c r="F14" s="10">
        <v>3960</v>
      </c>
      <c r="G14" s="10">
        <v>2730</v>
      </c>
      <c r="H14" s="11">
        <f>AVERAGE(E14:G14)</f>
        <v>3626.6666666666665</v>
      </c>
      <c r="I14" s="9">
        <f>_xlfn.VAR.S(E14:G14)^0.5</f>
        <v>785.0053078376809</v>
      </c>
      <c r="J14" s="9">
        <f>(I14/H14)*100</f>
        <v>21.645366944053702</v>
      </c>
      <c r="K14" s="37">
        <f>H14*D14</f>
        <v>3626.6666666666665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</row>
    <row r="15" spans="1:1014" s="38" customFormat="1" x14ac:dyDescent="0.25">
      <c r="A15" s="28">
        <v>2</v>
      </c>
      <c r="B15" s="16" t="s">
        <v>29</v>
      </c>
      <c r="C15" s="17" t="s">
        <v>26</v>
      </c>
      <c r="D15" s="17">
        <v>1</v>
      </c>
      <c r="E15" s="10">
        <v>5990</v>
      </c>
      <c r="F15" s="10">
        <v>3992</v>
      </c>
      <c r="G15" s="10">
        <v>3570</v>
      </c>
      <c r="H15" s="11">
        <f t="shared" ref="H15:H19" si="0">AVERAGE(E15:G15)</f>
        <v>4517.333333333333</v>
      </c>
      <c r="I15" s="9">
        <f t="shared" ref="I15:I19" si="1">_xlfn.VAR.S(E15:G15)^0.5</f>
        <v>1292.7031110557955</v>
      </c>
      <c r="J15" s="9">
        <f t="shared" ref="J15:J19" si="2">(I15/H15)*100</f>
        <v>28.616509247102911</v>
      </c>
      <c r="K15" s="37">
        <f t="shared" ref="K15:K32" si="3">H15*D15</f>
        <v>4517.333333333333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</row>
    <row r="16" spans="1:1014" s="38" customFormat="1" x14ac:dyDescent="0.25">
      <c r="A16" s="28">
        <v>3</v>
      </c>
      <c r="B16" s="16" t="s">
        <v>30</v>
      </c>
      <c r="C16" s="17" t="s">
        <v>26</v>
      </c>
      <c r="D16" s="17">
        <v>1</v>
      </c>
      <c r="E16" s="10">
        <v>4810</v>
      </c>
      <c r="F16" s="10">
        <v>5508</v>
      </c>
      <c r="G16" s="10">
        <v>3360</v>
      </c>
      <c r="H16" s="11">
        <f t="shared" si="0"/>
        <v>4559.333333333333</v>
      </c>
      <c r="I16" s="9">
        <f t="shared" si="1"/>
        <v>1095.7195504933422</v>
      </c>
      <c r="J16" s="9">
        <f t="shared" si="2"/>
        <v>24.032451027050936</v>
      </c>
      <c r="K16" s="37">
        <f t="shared" si="3"/>
        <v>4559.333333333333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</row>
    <row r="17" spans="1:1014" s="38" customFormat="1" x14ac:dyDescent="0.25">
      <c r="A17" s="28">
        <v>4</v>
      </c>
      <c r="B17" s="16" t="s">
        <v>31</v>
      </c>
      <c r="C17" s="17" t="s">
        <v>26</v>
      </c>
      <c r="D17" s="17">
        <v>1</v>
      </c>
      <c r="E17" s="10">
        <v>3280</v>
      </c>
      <c r="F17" s="10">
        <v>3293</v>
      </c>
      <c r="G17" s="10">
        <v>2310</v>
      </c>
      <c r="H17" s="11">
        <f t="shared" si="0"/>
        <v>2961</v>
      </c>
      <c r="I17" s="9">
        <f t="shared" si="1"/>
        <v>563.8200067397396</v>
      </c>
      <c r="J17" s="9">
        <f t="shared" si="2"/>
        <v>19.04154024788043</v>
      </c>
      <c r="K17" s="37">
        <f t="shared" si="3"/>
        <v>2961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</row>
    <row r="18" spans="1:1014" s="38" customFormat="1" x14ac:dyDescent="0.25">
      <c r="A18" s="28">
        <v>5</v>
      </c>
      <c r="B18" s="16" t="s">
        <v>32</v>
      </c>
      <c r="C18" s="17" t="s">
        <v>26</v>
      </c>
      <c r="D18" s="17">
        <v>1</v>
      </c>
      <c r="E18" s="10">
        <v>3820</v>
      </c>
      <c r="F18" s="10">
        <v>3783</v>
      </c>
      <c r="G18" s="10">
        <v>3150</v>
      </c>
      <c r="H18" s="11">
        <f t="shared" si="0"/>
        <v>3584.3333333333335</v>
      </c>
      <c r="I18" s="9">
        <f t="shared" si="1"/>
        <v>376.59837138964548</v>
      </c>
      <c r="J18" s="9">
        <f t="shared" si="2"/>
        <v>10.506789864865027</v>
      </c>
      <c r="K18" s="37">
        <f t="shared" si="3"/>
        <v>3584.3333333333335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</row>
    <row r="19" spans="1:1014" s="38" customFormat="1" x14ac:dyDescent="0.25">
      <c r="A19" s="28">
        <v>6</v>
      </c>
      <c r="B19" s="16" t="s">
        <v>33</v>
      </c>
      <c r="C19" s="17" t="s">
        <v>26</v>
      </c>
      <c r="D19" s="17">
        <v>1</v>
      </c>
      <c r="E19" s="10">
        <v>4770</v>
      </c>
      <c r="F19" s="10">
        <v>5999</v>
      </c>
      <c r="G19" s="10">
        <v>3150</v>
      </c>
      <c r="H19" s="11">
        <f t="shared" si="0"/>
        <v>4639.666666666667</v>
      </c>
      <c r="I19" s="9">
        <f t="shared" si="1"/>
        <v>1428.9647767993906</v>
      </c>
      <c r="J19" s="9">
        <f t="shared" si="2"/>
        <v>30.798867234701998</v>
      </c>
      <c r="K19" s="37">
        <f t="shared" si="3"/>
        <v>4639.666666666667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</row>
    <row r="20" spans="1:1014" s="38" customFormat="1" ht="31.5" x14ac:dyDescent="0.25">
      <c r="A20" s="28">
        <v>7</v>
      </c>
      <c r="B20" s="16" t="s">
        <v>34</v>
      </c>
      <c r="C20" s="17" t="s">
        <v>26</v>
      </c>
      <c r="D20" s="17">
        <v>1</v>
      </c>
      <c r="E20" s="10">
        <v>4240</v>
      </c>
      <c r="F20" s="10">
        <v>4445</v>
      </c>
      <c r="G20" s="10">
        <v>2730</v>
      </c>
      <c r="H20" s="11">
        <f t="shared" ref="H20:H27" si="4">AVERAGE(E20:G20)</f>
        <v>3805</v>
      </c>
      <c r="I20" s="9">
        <f t="shared" ref="I20:I27" si="5">_xlfn.VAR.S(E20:G20)^0.5</f>
        <v>936.60290411678739</v>
      </c>
      <c r="J20" s="9">
        <f t="shared" ref="J20:J27" si="6">(I20/H20)*100</f>
        <v>24.615056612793364</v>
      </c>
      <c r="K20" s="37">
        <f t="shared" si="3"/>
        <v>3805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</row>
    <row r="21" spans="1:1014" s="38" customFormat="1" x14ac:dyDescent="0.25">
      <c r="A21" s="28">
        <v>8</v>
      </c>
      <c r="B21" s="16" t="s">
        <v>35</v>
      </c>
      <c r="C21" s="17" t="s">
        <v>26</v>
      </c>
      <c r="D21" s="17">
        <v>1</v>
      </c>
      <c r="E21" s="10">
        <v>5670</v>
      </c>
      <c r="F21" s="10">
        <v>4990</v>
      </c>
      <c r="G21" s="10">
        <v>3465</v>
      </c>
      <c r="H21" s="11">
        <f t="shared" si="4"/>
        <v>4708.333333333333</v>
      </c>
      <c r="I21" s="9">
        <f t="shared" si="5"/>
        <v>1129.1626691196145</v>
      </c>
      <c r="J21" s="9">
        <f t="shared" si="6"/>
        <v>23.98221598130155</v>
      </c>
      <c r="K21" s="37">
        <f t="shared" si="3"/>
        <v>4708.333333333333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</row>
    <row r="22" spans="1:1014" s="38" customFormat="1" x14ac:dyDescent="0.25">
      <c r="A22" s="28">
        <v>9</v>
      </c>
      <c r="B22" s="16" t="s">
        <v>36</v>
      </c>
      <c r="C22" s="17" t="s">
        <v>26</v>
      </c>
      <c r="D22" s="17">
        <v>1</v>
      </c>
      <c r="E22" s="10">
        <v>9620</v>
      </c>
      <c r="F22" s="10">
        <v>6650</v>
      </c>
      <c r="G22" s="10">
        <v>6090</v>
      </c>
      <c r="H22" s="11">
        <f t="shared" si="4"/>
        <v>7453.333333333333</v>
      </c>
      <c r="I22" s="9">
        <f t="shared" si="5"/>
        <v>1897.1645509373529</v>
      </c>
      <c r="J22" s="9">
        <f t="shared" si="6"/>
        <v>25.453907212934073</v>
      </c>
      <c r="K22" s="37">
        <f t="shared" si="3"/>
        <v>7453.333333333333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</row>
    <row r="23" spans="1:1014" s="38" customFormat="1" x14ac:dyDescent="0.25">
      <c r="A23" s="28">
        <v>10</v>
      </c>
      <c r="B23" s="16" t="s">
        <v>37</v>
      </c>
      <c r="C23" s="17" t="s">
        <v>26</v>
      </c>
      <c r="D23" s="17">
        <v>1</v>
      </c>
      <c r="E23" s="10">
        <v>7310</v>
      </c>
      <c r="F23" s="10">
        <v>6840</v>
      </c>
      <c r="G23" s="10">
        <v>3675</v>
      </c>
      <c r="H23" s="11">
        <f t="shared" si="4"/>
        <v>5941.666666666667</v>
      </c>
      <c r="I23" s="9">
        <f t="shared" si="5"/>
        <v>1977.0074186338643</v>
      </c>
      <c r="J23" s="9">
        <f t="shared" si="6"/>
        <v>33.273617143907956</v>
      </c>
      <c r="K23" s="37">
        <f t="shared" si="3"/>
        <v>5941.666666666667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</row>
    <row r="24" spans="1:1014" s="38" customFormat="1" x14ac:dyDescent="0.25">
      <c r="A24" s="28">
        <v>11</v>
      </c>
      <c r="B24" s="16" t="s">
        <v>38</v>
      </c>
      <c r="C24" s="17" t="s">
        <v>26</v>
      </c>
      <c r="D24" s="17">
        <v>1</v>
      </c>
      <c r="E24" s="10">
        <v>6940</v>
      </c>
      <c r="F24" s="10">
        <v>5406</v>
      </c>
      <c r="G24" s="10">
        <v>5250</v>
      </c>
      <c r="H24" s="11">
        <f t="shared" si="4"/>
        <v>5865.333333333333</v>
      </c>
      <c r="I24" s="9">
        <f t="shared" si="5"/>
        <v>933.95146197933423</v>
      </c>
      <c r="J24" s="9">
        <f t="shared" si="6"/>
        <v>15.923246112400561</v>
      </c>
      <c r="K24" s="37">
        <f t="shared" si="3"/>
        <v>5865.333333333333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</row>
    <row r="25" spans="1:1014" s="38" customFormat="1" x14ac:dyDescent="0.25">
      <c r="A25" s="28">
        <v>12</v>
      </c>
      <c r="B25" s="16" t="s">
        <v>39</v>
      </c>
      <c r="C25" s="17" t="s">
        <v>26</v>
      </c>
      <c r="D25" s="17">
        <v>1</v>
      </c>
      <c r="E25" s="10">
        <v>6870</v>
      </c>
      <c r="F25" s="10">
        <v>6999</v>
      </c>
      <c r="G25" s="10">
        <v>5040</v>
      </c>
      <c r="H25" s="11">
        <f t="shared" si="4"/>
        <v>6303</v>
      </c>
      <c r="I25" s="9">
        <f t="shared" si="5"/>
        <v>1095.6901934397333</v>
      </c>
      <c r="J25" s="9">
        <f t="shared" si="6"/>
        <v>17.383629913370353</v>
      </c>
      <c r="K25" s="37">
        <f t="shared" si="3"/>
        <v>6303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</row>
    <row r="26" spans="1:1014" s="38" customFormat="1" x14ac:dyDescent="0.25">
      <c r="A26" s="28">
        <v>13</v>
      </c>
      <c r="B26" s="16" t="s">
        <v>40</v>
      </c>
      <c r="C26" s="17" t="s">
        <v>26</v>
      </c>
      <c r="D26" s="17">
        <v>1</v>
      </c>
      <c r="E26" s="10">
        <v>7960</v>
      </c>
      <c r="F26" s="10">
        <v>8999</v>
      </c>
      <c r="G26" s="10">
        <v>8610</v>
      </c>
      <c r="H26" s="11">
        <f t="shared" si="4"/>
        <v>8523</v>
      </c>
      <c r="I26" s="9">
        <f t="shared" si="5"/>
        <v>524.93523410036028</v>
      </c>
      <c r="J26" s="9">
        <f t="shared" si="6"/>
        <v>6.1590429907351902</v>
      </c>
      <c r="K26" s="37">
        <f t="shared" si="3"/>
        <v>8523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</row>
    <row r="27" spans="1:1014" s="38" customFormat="1" ht="31.5" x14ac:dyDescent="0.25">
      <c r="A27" s="28">
        <v>14</v>
      </c>
      <c r="B27" s="16" t="s">
        <v>41</v>
      </c>
      <c r="C27" s="17" t="s">
        <v>26</v>
      </c>
      <c r="D27" s="17">
        <v>1</v>
      </c>
      <c r="E27" s="10">
        <v>9990</v>
      </c>
      <c r="F27" s="10">
        <v>6990</v>
      </c>
      <c r="G27" s="10">
        <v>8295</v>
      </c>
      <c r="H27" s="11">
        <f t="shared" si="4"/>
        <v>8425</v>
      </c>
      <c r="I27" s="9">
        <f t="shared" si="5"/>
        <v>1504.2190664926436</v>
      </c>
      <c r="J27" s="9">
        <f t="shared" si="6"/>
        <v>17.854232243236126</v>
      </c>
      <c r="K27" s="37">
        <f t="shared" si="3"/>
        <v>8425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</row>
    <row r="28" spans="1:1014" s="38" customFormat="1" x14ac:dyDescent="0.25">
      <c r="A28" s="28">
        <v>15</v>
      </c>
      <c r="B28" s="16" t="s">
        <v>42</v>
      </c>
      <c r="C28" s="17" t="s">
        <v>26</v>
      </c>
      <c r="D28" s="17">
        <v>1</v>
      </c>
      <c r="E28" s="10">
        <v>9990</v>
      </c>
      <c r="F28" s="10">
        <v>8499</v>
      </c>
      <c r="G28" s="10">
        <v>6510</v>
      </c>
      <c r="H28" s="11">
        <f t="shared" ref="H28:H32" si="7">AVERAGE(E28:G28)</f>
        <v>8333</v>
      </c>
      <c r="I28" s="9">
        <f t="shared" ref="I28:I32" si="8">_xlfn.VAR.S(E28:G28)^0.5</f>
        <v>1745.9286927019671</v>
      </c>
      <c r="J28" s="9">
        <f t="shared" ref="J28:J32" si="9">(I28/H28)*100</f>
        <v>20.951982391719273</v>
      </c>
      <c r="K28" s="37">
        <f t="shared" si="3"/>
        <v>8333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</row>
    <row r="29" spans="1:1014" s="38" customFormat="1" x14ac:dyDescent="0.25">
      <c r="A29" s="28">
        <v>16</v>
      </c>
      <c r="B29" s="16" t="s">
        <v>44</v>
      </c>
      <c r="C29" s="17" t="s">
        <v>26</v>
      </c>
      <c r="D29" s="17">
        <v>1</v>
      </c>
      <c r="E29" s="10">
        <v>12990</v>
      </c>
      <c r="F29" s="10">
        <v>7899</v>
      </c>
      <c r="G29" s="10">
        <v>11130</v>
      </c>
      <c r="H29" s="11">
        <f t="shared" si="7"/>
        <v>10673</v>
      </c>
      <c r="I29" s="9">
        <f t="shared" si="8"/>
        <v>2576.0836554739444</v>
      </c>
      <c r="J29" s="9">
        <f t="shared" si="9"/>
        <v>24.136453250950478</v>
      </c>
      <c r="K29" s="37">
        <f t="shared" si="3"/>
        <v>10673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</row>
    <row r="30" spans="1:1014" s="38" customFormat="1" x14ac:dyDescent="0.25">
      <c r="A30" s="28">
        <v>17</v>
      </c>
      <c r="B30" s="16" t="s">
        <v>43</v>
      </c>
      <c r="C30" s="17" t="s">
        <v>26</v>
      </c>
      <c r="D30" s="17">
        <v>1</v>
      </c>
      <c r="E30" s="10">
        <v>9990</v>
      </c>
      <c r="F30" s="10">
        <v>9999</v>
      </c>
      <c r="G30" s="10">
        <v>8820</v>
      </c>
      <c r="H30" s="11">
        <f t="shared" si="7"/>
        <v>9603</v>
      </c>
      <c r="I30" s="9">
        <f t="shared" si="8"/>
        <v>678.11282247130532</v>
      </c>
      <c r="J30" s="9">
        <f t="shared" si="9"/>
        <v>7.0614685251619846</v>
      </c>
      <c r="K30" s="37">
        <f t="shared" si="3"/>
        <v>9603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</row>
    <row r="31" spans="1:1014" s="38" customFormat="1" x14ac:dyDescent="0.25">
      <c r="A31" s="28">
        <v>18</v>
      </c>
      <c r="B31" s="16" t="s">
        <v>45</v>
      </c>
      <c r="C31" s="17" t="s">
        <v>26</v>
      </c>
      <c r="D31" s="17">
        <v>1</v>
      </c>
      <c r="E31" s="10">
        <v>5320</v>
      </c>
      <c r="F31" s="10">
        <v>5670</v>
      </c>
      <c r="G31" s="10">
        <v>4935</v>
      </c>
      <c r="H31" s="11">
        <f t="shared" si="7"/>
        <v>5308.333333333333</v>
      </c>
      <c r="I31" s="9">
        <f t="shared" si="8"/>
        <v>367.63886265373708</v>
      </c>
      <c r="J31" s="9">
        <f t="shared" si="9"/>
        <v>6.9256928600390042</v>
      </c>
      <c r="K31" s="37">
        <f t="shared" si="3"/>
        <v>5308.333333333333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</row>
    <row r="32" spans="1:1014" s="38" customFormat="1" ht="31.5" x14ac:dyDescent="0.25">
      <c r="A32" s="28">
        <v>19</v>
      </c>
      <c r="B32" s="16" t="s">
        <v>46</v>
      </c>
      <c r="C32" s="17" t="s">
        <v>26</v>
      </c>
      <c r="D32" s="17">
        <v>1</v>
      </c>
      <c r="E32" s="10">
        <v>9760</v>
      </c>
      <c r="F32" s="10">
        <v>9500</v>
      </c>
      <c r="G32" s="10">
        <v>6300</v>
      </c>
      <c r="H32" s="11">
        <f t="shared" si="7"/>
        <v>8520</v>
      </c>
      <c r="I32" s="9">
        <f t="shared" si="8"/>
        <v>1926.9665279915996</v>
      </c>
      <c r="J32" s="9">
        <f t="shared" si="9"/>
        <v>22.616978028070417</v>
      </c>
      <c r="K32" s="37">
        <f t="shared" si="3"/>
        <v>8520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</row>
    <row r="33" spans="1:1014" ht="23.25" x14ac:dyDescent="0.25">
      <c r="A33" s="22"/>
      <c r="B33" s="29" t="s">
        <v>21</v>
      </c>
      <c r="C33" s="30"/>
      <c r="D33" s="30"/>
      <c r="E33" s="33"/>
      <c r="F33" s="33"/>
      <c r="G33" s="33"/>
      <c r="H33" s="31"/>
      <c r="I33" s="31"/>
      <c r="J33" s="31"/>
      <c r="K33" s="32">
        <f>SUM(K14:K32)-0.01</f>
        <v>117350.32333333333</v>
      </c>
    </row>
    <row r="34" spans="1:1014" s="6" customFormat="1" x14ac:dyDescent="0.25">
      <c r="A34" s="1"/>
      <c r="B34" s="1"/>
      <c r="C34" s="1"/>
      <c r="D34" s="1"/>
      <c r="E34" s="35"/>
      <c r="F34" s="35"/>
      <c r="G34" s="35"/>
      <c r="H34" s="1"/>
      <c r="I34" s="1"/>
      <c r="J34" s="1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</row>
    <row r="36" spans="1:1014" ht="47.25" customHeight="1" x14ac:dyDescent="0.25">
      <c r="A36" s="54" t="s">
        <v>15</v>
      </c>
      <c r="B36" s="54"/>
      <c r="C36" s="54"/>
      <c r="D36" s="54"/>
      <c r="E36" s="54"/>
      <c r="F36" s="55" t="s">
        <v>16</v>
      </c>
      <c r="G36" s="55"/>
      <c r="H36" s="55"/>
      <c r="I36" s="55"/>
      <c r="J36" s="55"/>
      <c r="K36" s="55"/>
    </row>
    <row r="37" spans="1:1014" ht="57" customHeight="1" x14ac:dyDescent="0.25">
      <c r="A37" s="56" t="s">
        <v>17</v>
      </c>
      <c r="B37" s="56"/>
      <c r="C37" s="56"/>
      <c r="D37" s="56"/>
      <c r="E37" s="56"/>
      <c r="F37" s="55" t="s">
        <v>18</v>
      </c>
      <c r="G37" s="55"/>
      <c r="H37" s="55"/>
      <c r="I37" s="55"/>
      <c r="J37" s="55"/>
      <c r="K37" s="55"/>
    </row>
    <row r="38" spans="1:1014" ht="18.75" x14ac:dyDescent="0.25">
      <c r="A38" s="12"/>
      <c r="B38" s="57" t="s">
        <v>27</v>
      </c>
      <c r="C38" s="57"/>
      <c r="D38" s="57"/>
      <c r="E38" s="57"/>
      <c r="F38" s="12"/>
      <c r="G38" s="12"/>
      <c r="H38" s="12"/>
      <c r="I38" s="12"/>
      <c r="J38" s="12"/>
      <c r="K38" s="12"/>
    </row>
    <row r="39" spans="1:1014" ht="1.5" customHeight="1" x14ac:dyDescent="0.25">
      <c r="A39" s="12"/>
      <c r="B39" s="12"/>
      <c r="C39" s="12"/>
      <c r="D39" s="12"/>
      <c r="E39" s="13"/>
      <c r="F39" s="12"/>
      <c r="G39" s="12"/>
      <c r="H39" s="12"/>
      <c r="I39" s="12"/>
      <c r="J39" s="12"/>
      <c r="K39" s="12"/>
    </row>
    <row r="40" spans="1:1014" ht="17.25" customHeight="1" x14ac:dyDescent="0.25">
      <c r="A40" s="12"/>
      <c r="B40" s="14"/>
      <c r="C40" s="12"/>
      <c r="D40" s="12"/>
      <c r="E40" s="13"/>
      <c r="F40" s="12"/>
      <c r="G40" s="12"/>
      <c r="H40" s="12"/>
      <c r="I40" s="12"/>
      <c r="J40" s="12"/>
      <c r="K40" s="12"/>
    </row>
    <row r="41" spans="1:1014" ht="42" customHeight="1" x14ac:dyDescent="0.25"/>
    <row r="68" spans="2:11" x14ac:dyDescent="0.25">
      <c r="K68" s="4"/>
    </row>
    <row r="70" spans="2:11" x14ac:dyDescent="0.25">
      <c r="B70" s="52"/>
      <c r="C70" s="52"/>
      <c r="D70" s="52"/>
      <c r="E70" s="52"/>
      <c r="F70" s="52"/>
      <c r="G70" s="52"/>
      <c r="H70" s="52"/>
      <c r="I70" s="52"/>
      <c r="J70" s="52"/>
      <c r="K70" s="52"/>
    </row>
    <row r="71" spans="2:11" x14ac:dyDescent="0.25">
      <c r="B71" s="5"/>
      <c r="C71" s="5"/>
      <c r="D71" s="5"/>
      <c r="E71" s="8"/>
      <c r="F71" s="5"/>
      <c r="G71" s="5"/>
      <c r="H71" s="5"/>
      <c r="I71" s="5"/>
      <c r="J71" s="5"/>
      <c r="K71" s="5"/>
    </row>
  </sheetData>
  <autoFilter ref="A13:ALZ33" xr:uid="{14F38CB7-18E8-4305-9BA9-9ECB4757E0DB}"/>
  <mergeCells count="22">
    <mergeCell ref="B70:K70"/>
    <mergeCell ref="E11:G11"/>
    <mergeCell ref="A36:E36"/>
    <mergeCell ref="F36:K36"/>
    <mergeCell ref="A37:E37"/>
    <mergeCell ref="F37:K37"/>
    <mergeCell ref="B38:E38"/>
    <mergeCell ref="A11:A12"/>
    <mergeCell ref="B11:B12"/>
    <mergeCell ref="C11:C12"/>
    <mergeCell ref="D11:D12"/>
    <mergeCell ref="H11:H12"/>
    <mergeCell ref="B8:K8"/>
    <mergeCell ref="B9:E9"/>
    <mergeCell ref="B10:E10"/>
    <mergeCell ref="F9:K9"/>
    <mergeCell ref="F10:K10"/>
    <mergeCell ref="F1:K1"/>
    <mergeCell ref="A2:K2"/>
    <mergeCell ref="A3:K3"/>
    <mergeCell ref="A4:K6"/>
    <mergeCell ref="A7:K7"/>
  </mergeCells>
  <phoneticPr fontId="7" type="noConversion"/>
  <conditionalFormatting sqref="J14:J32">
    <cfRule type="cellIs" dxfId="0" priority="3" operator="greaterThan">
      <formula>33</formula>
    </cfRule>
  </conditionalFormatting>
  <printOptions horizontalCentered="1"/>
  <pageMargins left="0.70866141732283472" right="0.70866141732283472" top="0.74803149606299213" bottom="0.74803149606299213" header="0.51181102362204722" footer="0.51181102362204722"/>
  <pageSetup paperSize="9" scale="54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topLeftCell="A4" zoomScaleNormal="100" workbookViewId="0">
      <selection activeCell="O17" sqref="O17"/>
    </sheetView>
  </sheetViews>
  <sheetFormatPr defaultRowHeight="15" x14ac:dyDescent="0.25"/>
  <cols>
    <col min="1" max="1025" width="8.140625"/>
  </cols>
  <sheetData>
    <row r="1" spans="1:23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</sheetData>
  <mergeCells count="1">
    <mergeCell ref="A1:W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G6:K27"/>
  <sheetViews>
    <sheetView zoomScaleNormal="100" workbookViewId="0">
      <selection activeCell="K28" sqref="K28"/>
    </sheetView>
  </sheetViews>
  <sheetFormatPr defaultRowHeight="15" x14ac:dyDescent="0.25"/>
  <cols>
    <col min="1" max="8" width="8.140625"/>
    <col min="9" max="9" width="8.140625" style="19"/>
    <col min="10" max="10" width="15.5703125" style="18" customWidth="1"/>
    <col min="11" max="1025" width="8.140625"/>
  </cols>
  <sheetData>
    <row r="6" spans="7:11" x14ac:dyDescent="0.25">
      <c r="G6" s="36"/>
      <c r="H6" s="36"/>
      <c r="I6" s="36"/>
      <c r="J6" s="36"/>
      <c r="K6" s="36"/>
    </row>
    <row r="7" spans="7:11" x14ac:dyDescent="0.25">
      <c r="G7" s="36"/>
      <c r="H7" s="36"/>
      <c r="I7" s="36"/>
      <c r="J7" s="36"/>
      <c r="K7" s="36"/>
    </row>
    <row r="8" spans="7:11" x14ac:dyDescent="0.25">
      <c r="G8" s="36"/>
      <c r="H8" s="36"/>
      <c r="I8" s="36"/>
      <c r="J8" s="36"/>
      <c r="K8" s="36"/>
    </row>
    <row r="9" spans="7:11" x14ac:dyDescent="0.25">
      <c r="G9" s="36"/>
      <c r="H9" s="36"/>
      <c r="I9" s="36"/>
      <c r="J9" s="36"/>
      <c r="K9" s="36"/>
    </row>
    <row r="10" spans="7:11" x14ac:dyDescent="0.25">
      <c r="G10" s="36"/>
      <c r="H10" s="36"/>
      <c r="I10" s="36"/>
      <c r="J10" s="36"/>
      <c r="K10" s="36"/>
    </row>
    <row r="11" spans="7:11" x14ac:dyDescent="0.25">
      <c r="G11" s="36"/>
      <c r="H11" s="36"/>
      <c r="I11" s="36"/>
      <c r="J11" s="36"/>
      <c r="K11" s="36"/>
    </row>
    <row r="12" spans="7:11" x14ac:dyDescent="0.25">
      <c r="G12" s="36"/>
      <c r="H12" s="36"/>
      <c r="I12" s="36"/>
      <c r="J12" s="36"/>
      <c r="K12" s="36"/>
    </row>
    <row r="13" spans="7:11" x14ac:dyDescent="0.25">
      <c r="G13" s="36"/>
      <c r="H13" s="36"/>
      <c r="I13" s="36"/>
      <c r="J13" s="36"/>
      <c r="K13" s="36"/>
    </row>
    <row r="14" spans="7:11" x14ac:dyDescent="0.25">
      <c r="G14" s="36"/>
      <c r="H14" s="36"/>
      <c r="I14" s="36"/>
      <c r="J14" s="36"/>
      <c r="K14" s="36"/>
    </row>
    <row r="15" spans="7:11" x14ac:dyDescent="0.25">
      <c r="G15" s="36"/>
      <c r="H15" s="36"/>
      <c r="I15" s="36"/>
      <c r="J15" s="36"/>
      <c r="K15" s="36"/>
    </row>
    <row r="16" spans="7:11" x14ac:dyDescent="0.25">
      <c r="G16" s="36"/>
      <c r="H16" s="36"/>
      <c r="I16" s="36"/>
      <c r="J16" s="36"/>
      <c r="K16" s="36"/>
    </row>
    <row r="17" spans="7:11" x14ac:dyDescent="0.25">
      <c r="G17" s="36"/>
      <c r="H17" s="36"/>
      <c r="I17" s="36"/>
      <c r="J17" s="36"/>
      <c r="K17" s="36"/>
    </row>
    <row r="18" spans="7:11" x14ac:dyDescent="0.25">
      <c r="G18" s="36"/>
      <c r="H18" s="36"/>
      <c r="I18" s="36"/>
      <c r="J18" s="36"/>
      <c r="K18" s="36"/>
    </row>
    <row r="19" spans="7:11" x14ac:dyDescent="0.25">
      <c r="G19" s="36"/>
      <c r="H19" s="36"/>
      <c r="I19" s="36"/>
      <c r="J19" s="36"/>
      <c r="K19" s="36"/>
    </row>
    <row r="20" spans="7:11" x14ac:dyDescent="0.25">
      <c r="G20" s="36"/>
      <c r="H20" s="36"/>
      <c r="I20" s="36"/>
      <c r="J20" s="36"/>
      <c r="K20" s="36"/>
    </row>
    <row r="21" spans="7:11" x14ac:dyDescent="0.25">
      <c r="G21" s="36"/>
      <c r="H21" s="36"/>
      <c r="I21" s="36"/>
      <c r="J21" s="36"/>
      <c r="K21" s="36"/>
    </row>
    <row r="22" spans="7:11" x14ac:dyDescent="0.25">
      <c r="G22" s="36"/>
      <c r="H22" s="36"/>
      <c r="I22" s="36"/>
      <c r="J22" s="36"/>
      <c r="K22" s="36"/>
    </row>
    <row r="23" spans="7:11" x14ac:dyDescent="0.25">
      <c r="G23" s="36"/>
      <c r="H23" s="36"/>
      <c r="I23" s="36"/>
      <c r="J23" s="36"/>
      <c r="K23" s="36"/>
    </row>
    <row r="24" spans="7:11" x14ac:dyDescent="0.25">
      <c r="G24" s="36"/>
      <c r="H24" s="36"/>
      <c r="I24" s="36"/>
      <c r="J24" s="36"/>
      <c r="K24" s="36"/>
    </row>
    <row r="25" spans="7:11" x14ac:dyDescent="0.25">
      <c r="G25" s="36"/>
      <c r="H25" s="36"/>
      <c r="I25" s="36"/>
      <c r="J25" s="36"/>
      <c r="K25" s="36"/>
    </row>
    <row r="26" spans="7:11" x14ac:dyDescent="0.25">
      <c r="G26" s="36"/>
      <c r="H26" s="36"/>
      <c r="I26" s="36"/>
      <c r="J26" s="36"/>
      <c r="K26" s="36"/>
    </row>
    <row r="27" spans="7:11" x14ac:dyDescent="0.25">
      <c r="G27" s="36"/>
      <c r="H27" s="36"/>
      <c r="I27" s="36"/>
      <c r="J27" s="36"/>
      <c r="K27" s="36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doronina_ta</dc:creator>
  <dc:description/>
  <cp:lastModifiedBy>Пользователь</cp:lastModifiedBy>
  <cp:revision>5</cp:revision>
  <cp:lastPrinted>2024-06-24T13:34:23Z</cp:lastPrinted>
  <dcterms:created xsi:type="dcterms:W3CDTF">2014-02-12T02:49:49Z</dcterms:created>
  <dcterms:modified xsi:type="dcterms:W3CDTF">2026-09-23T10:08:54Z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Krokoz™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