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Лист1!$A$4:$K$13</definedName>
    <definedName name="_xlnm.Print_Area" localSheetId="0">Лист1!$A$1:$K$14</definedName>
  </definedNames>
  <calcPr calcId="144525"/>
</workbook>
</file>

<file path=xl/calcChain.xml><?xml version="1.0" encoding="utf-8"?>
<calcChain xmlns="http://schemas.openxmlformats.org/spreadsheetml/2006/main">
  <c r="J6" i="1" l="1"/>
  <c r="K6" i="1" s="1"/>
  <c r="I6" i="1"/>
  <c r="J7" i="1"/>
  <c r="K7" i="1" s="1"/>
  <c r="I7" i="1"/>
  <c r="J8" i="1" l="1"/>
  <c r="K8" i="1" s="1"/>
  <c r="I8" i="1"/>
  <c r="J5" i="1" l="1"/>
  <c r="K5" i="1" l="1"/>
  <c r="I5" i="1" l="1"/>
  <c r="K9" i="1" l="1"/>
</calcChain>
</file>

<file path=xl/sharedStrings.xml><?xml version="1.0" encoding="utf-8"?>
<sst xmlns="http://schemas.openxmlformats.org/spreadsheetml/2006/main" count="29" uniqueCount="25">
  <si>
    <t>Ед. изм.</t>
  </si>
  <si>
    <t>Средняя цена за единицу</t>
  </si>
  <si>
    <t>Сумма</t>
  </si>
  <si>
    <t>Общее кол-во</t>
  </si>
  <si>
    <t>ОБОСНОВАНИЕ НАЧАЛЬНОЙ (МАКСИМАЛЬНОЙ) ЦЕНЫ КОНТРАКТА</t>
  </si>
  <si>
    <t xml:space="preserve">, где </t>
  </si>
  <si>
    <t>НМЦК рын - 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 товара, работы, услуги.</t>
  </si>
  <si>
    <t>Наименование товара</t>
  </si>
  <si>
    <t>№
п/п</t>
  </si>
  <si>
    <r>
      <t xml:space="preserve">Используемый метод определения начальной (максимальной) цены контракта - </t>
    </r>
    <r>
      <rPr>
        <b/>
        <sz val="11"/>
        <color rgb="FF7030A0"/>
        <rFont val="Cambria"/>
        <family val="1"/>
        <charset val="204"/>
      </rPr>
      <t>сопоставление рыночных цен (анализ  рынка).</t>
    </r>
    <r>
      <rPr>
        <sz val="11"/>
        <color rgb="FF7030A0"/>
        <rFont val="Cambria"/>
        <family val="1"/>
        <charset val="204"/>
      </rPr>
      <t xml:space="preserve">  </t>
    </r>
    <r>
      <rPr>
        <sz val="11"/>
        <rFont val="Cambria"/>
        <family val="1"/>
        <charset val="204"/>
      </rPr>
      <t>Расчет НМЦК сделан на основании следующих коммерческих предложений:</t>
    </r>
  </si>
  <si>
    <t xml:space="preserve">Формула для расчета НМЦК:
</t>
  </si>
  <si>
    <r>
      <t>ОКПД2</t>
    </r>
    <r>
      <rPr>
        <sz val="11"/>
        <color theme="1"/>
        <rFont val="Cambria"/>
        <family val="1"/>
        <charset val="204"/>
      </rPr>
      <t>/КТРУ</t>
    </r>
  </si>
  <si>
    <t>ИТОГО</t>
  </si>
  <si>
    <r>
      <rPr>
        <b/>
        <sz val="11"/>
        <color rgb="FF0000FF"/>
        <rFont val="Cambria"/>
        <family val="1"/>
        <charset val="204"/>
      </rPr>
      <t>МИНИМАЛЬНАЯ</t>
    </r>
    <r>
      <rPr>
        <sz val="11"/>
        <color theme="1"/>
        <rFont val="Cambria"/>
        <family val="1"/>
        <charset val="204"/>
      </rPr>
      <t xml:space="preserve">  цена за единицу</t>
    </r>
  </si>
  <si>
    <t>22.19.60.119</t>
  </si>
  <si>
    <t>BN117-M Перчатки MANUAL  смотровые,нестерильные, нитриловые, черные, 50 пар/уп</t>
  </si>
  <si>
    <t>упак</t>
  </si>
  <si>
    <t>коробка</t>
  </si>
  <si>
    <t>BN117-L Перчатки MANUAL  смотровые,нестерильные, нитриловые, черные, 50 пар/уп</t>
  </si>
  <si>
    <t>CONNECT ULTRA-S Перчатки  смотровые,нитриловые неопудренные черные 50 пар/уп</t>
  </si>
  <si>
    <t>G6065 Пленки для заклеивания ПЦР-планшетов, PP, оптически прозрачные, 100 шт/кор</t>
  </si>
  <si>
    <t>Предложение Поставщика 3  КП КП № 3115 от 11.02.2026</t>
  </si>
  <si>
    <t>Предложение Поставщика 1 КП № РШ-635 от 11.02.2026</t>
  </si>
  <si>
    <t>Предложение Поставщика 2 КП № УТ-6377от 11.02.2026</t>
  </si>
  <si>
    <t>22.29.29.190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</si>
</sst>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sz val="12"/>
      <color rgb="FF000000"/>
      <name val="Cambria"/>
      <family val="1"/>
      <charset val="204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sz val="11"/>
      <color rgb="FF7030A0"/>
      <name val="Cambria"/>
      <family val="1"/>
      <charset val="204"/>
    </font>
    <font>
      <b/>
      <sz val="11"/>
      <color rgb="FF7030A0"/>
      <name val="Cambria"/>
      <family val="1"/>
      <charset val="204"/>
    </font>
    <font>
      <sz val="10.5"/>
      <color rgb="FF334059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Cambria"/>
      <family val="1"/>
      <charset val="204"/>
    </font>
    <font>
      <i/>
      <sz val="12"/>
      <color rgb="FF0000FF"/>
      <name val="Cambria"/>
      <family val="1"/>
      <charset val="204"/>
    </font>
    <font>
      <b/>
      <sz val="11"/>
      <color rgb="FF0000FF"/>
      <name val="Cambria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14" fillId="0" borderId="0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2" fillId="2" borderId="3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333375</xdr:rowOff>
    </xdr:from>
    <xdr:to>
      <xdr:col>1</xdr:col>
      <xdr:colOff>1543050</xdr:colOff>
      <xdr:row>11</xdr:row>
      <xdr:rowOff>914400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867275"/>
          <a:ext cx="1495425" cy="58102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view="pageBreakPreview" zoomScale="85" zoomScaleNormal="85" zoomScaleSheetLayoutView="85" workbookViewId="0">
      <selection activeCell="C8" sqref="C8"/>
    </sheetView>
  </sheetViews>
  <sheetFormatPr defaultRowHeight="14.25" x14ac:dyDescent="0.2"/>
  <cols>
    <col min="1" max="1" width="5" style="1" customWidth="1"/>
    <col min="2" max="2" width="58.28515625" style="1" customWidth="1"/>
    <col min="3" max="3" width="14.85546875" style="15" customWidth="1"/>
    <col min="4" max="4" width="9.140625" style="1" customWidth="1"/>
    <col min="5" max="5" width="9.140625" style="6" customWidth="1"/>
    <col min="6" max="7" width="15.140625" style="1" customWidth="1"/>
    <col min="8" max="8" width="16.140625" style="1" customWidth="1"/>
    <col min="9" max="9" width="14.140625" style="1" customWidth="1"/>
    <col min="10" max="10" width="18.7109375" style="1" customWidth="1"/>
    <col min="11" max="11" width="15.7109375" style="1" customWidth="1"/>
    <col min="12" max="12" width="16.7109375" style="1" customWidth="1"/>
    <col min="13" max="16384" width="9.140625" style="1"/>
  </cols>
  <sheetData>
    <row r="1" spans="1:17" ht="15.75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7" ht="15.75" x14ac:dyDescent="0.2">
      <c r="A2" s="34" t="s">
        <v>4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7" ht="42" customHeight="1" x14ac:dyDescent="0.2">
      <c r="A3" s="35" t="s">
        <v>9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7" s="3" customFormat="1" ht="91.5" customHeight="1" x14ac:dyDescent="0.25">
      <c r="A4" s="2" t="s">
        <v>8</v>
      </c>
      <c r="B4" s="13" t="s">
        <v>7</v>
      </c>
      <c r="C4" s="13" t="s">
        <v>11</v>
      </c>
      <c r="D4" s="8" t="s">
        <v>0</v>
      </c>
      <c r="E4" s="17" t="s">
        <v>3</v>
      </c>
      <c r="F4" s="8" t="s">
        <v>22</v>
      </c>
      <c r="G4" s="8" t="s">
        <v>23</v>
      </c>
      <c r="H4" s="2" t="s">
        <v>21</v>
      </c>
      <c r="I4" s="2" t="s">
        <v>1</v>
      </c>
      <c r="J4" s="2" t="s">
        <v>13</v>
      </c>
      <c r="K4" s="2" t="s">
        <v>2</v>
      </c>
    </row>
    <row r="5" spans="1:17" ht="36.75" customHeight="1" x14ac:dyDescent="0.2">
      <c r="A5" s="12">
        <v>1</v>
      </c>
      <c r="B5" s="29" t="s">
        <v>15</v>
      </c>
      <c r="C5" s="28" t="s">
        <v>14</v>
      </c>
      <c r="D5" s="25" t="s">
        <v>16</v>
      </c>
      <c r="E5" s="30">
        <v>2</v>
      </c>
      <c r="F5" s="32">
        <v>456.52</v>
      </c>
      <c r="G5" s="31">
        <v>471.6</v>
      </c>
      <c r="H5" s="26">
        <v>466.68</v>
      </c>
      <c r="I5" s="27">
        <f>ROUND(AVERAGE(F5:H5),1)</f>
        <v>464.9</v>
      </c>
      <c r="J5" s="27">
        <f>F5</f>
        <v>456.52</v>
      </c>
      <c r="K5" s="27">
        <f>J5*E5</f>
        <v>913.04</v>
      </c>
      <c r="L5" s="22"/>
    </row>
    <row r="6" spans="1:17" ht="36.75" customHeight="1" x14ac:dyDescent="0.2">
      <c r="A6" s="12">
        <v>2</v>
      </c>
      <c r="B6" s="29" t="s">
        <v>18</v>
      </c>
      <c r="C6" s="28" t="s">
        <v>14</v>
      </c>
      <c r="D6" s="25" t="s">
        <v>16</v>
      </c>
      <c r="E6" s="30">
        <v>2</v>
      </c>
      <c r="F6" s="32">
        <v>458.08</v>
      </c>
      <c r="G6" s="31">
        <v>463.41</v>
      </c>
      <c r="H6" s="26">
        <v>457.1</v>
      </c>
      <c r="I6" s="27">
        <f>ROUND(AVERAGE(F6:H6),1)</f>
        <v>459.5</v>
      </c>
      <c r="J6" s="27">
        <f>F6</f>
        <v>458.08</v>
      </c>
      <c r="K6" s="27">
        <f>J6*E6</f>
        <v>916.16</v>
      </c>
      <c r="L6" s="22"/>
    </row>
    <row r="7" spans="1:17" ht="36.75" customHeight="1" x14ac:dyDescent="0.2">
      <c r="A7" s="12">
        <v>3</v>
      </c>
      <c r="B7" s="29" t="s">
        <v>19</v>
      </c>
      <c r="C7" s="28" t="s">
        <v>14</v>
      </c>
      <c r="D7" s="25" t="s">
        <v>16</v>
      </c>
      <c r="E7" s="30">
        <v>3</v>
      </c>
      <c r="F7" s="32">
        <v>359.29</v>
      </c>
      <c r="G7" s="31">
        <v>357.79</v>
      </c>
      <c r="H7" s="26">
        <v>348.13</v>
      </c>
      <c r="I7" s="27">
        <f>ROUND(AVERAGE(F7:H7),1)</f>
        <v>355.1</v>
      </c>
      <c r="J7" s="27">
        <f>F7</f>
        <v>359.29</v>
      </c>
      <c r="K7" s="27">
        <f>J7*E7</f>
        <v>1077.8700000000001</v>
      </c>
      <c r="L7" s="22"/>
    </row>
    <row r="8" spans="1:17" ht="34.5" customHeight="1" x14ac:dyDescent="0.2">
      <c r="A8" s="12">
        <v>4</v>
      </c>
      <c r="B8" s="29" t="s">
        <v>20</v>
      </c>
      <c r="C8" s="28" t="s">
        <v>24</v>
      </c>
      <c r="D8" s="25" t="s">
        <v>17</v>
      </c>
      <c r="E8" s="30">
        <v>1</v>
      </c>
      <c r="F8" s="32">
        <v>14376.73</v>
      </c>
      <c r="G8" s="31">
        <v>14510.7</v>
      </c>
      <c r="H8" s="26">
        <v>14565.97</v>
      </c>
      <c r="I8" s="27">
        <f>ROUND(AVERAGE(F8:H8),1)</f>
        <v>14484.5</v>
      </c>
      <c r="J8" s="27">
        <f>F8</f>
        <v>14376.73</v>
      </c>
      <c r="K8" s="27">
        <f>J8*E8</f>
        <v>14376.73</v>
      </c>
      <c r="L8" s="22"/>
    </row>
    <row r="9" spans="1:17" ht="15" customHeight="1" x14ac:dyDescent="0.2">
      <c r="A9" s="4"/>
      <c r="B9" s="9" t="s">
        <v>12</v>
      </c>
      <c r="C9" s="24"/>
      <c r="D9" s="25"/>
      <c r="E9" s="21"/>
      <c r="F9" s="18"/>
      <c r="G9" s="18"/>
      <c r="H9" s="5"/>
      <c r="I9" s="5"/>
      <c r="J9" s="5"/>
      <c r="K9" s="10">
        <f>SUM(K5:K8)</f>
        <v>17283.8</v>
      </c>
      <c r="L9" s="10"/>
    </row>
    <row r="10" spans="1:17" ht="18" customHeight="1" x14ac:dyDescent="0.2">
      <c r="A10" s="20"/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7" ht="90" customHeight="1" x14ac:dyDescent="0.25">
      <c r="A11"/>
      <c r="B11" s="23"/>
      <c r="C11" s="11"/>
      <c r="D11" s="14" t="s">
        <v>5</v>
      </c>
      <c r="E11" s="36" t="s">
        <v>6</v>
      </c>
      <c r="F11" s="36"/>
      <c r="G11" s="36"/>
      <c r="H11" s="36"/>
      <c r="N11" s="16"/>
      <c r="Q11" s="16"/>
    </row>
    <row r="12" spans="1:17" ht="80.25" customHeight="1" x14ac:dyDescent="0.2">
      <c r="B12" s="11" t="s">
        <v>10</v>
      </c>
      <c r="C12" s="19"/>
      <c r="K12" s="22"/>
    </row>
    <row r="13" spans="1:17" x14ac:dyDescent="0.2">
      <c r="C13" s="19"/>
      <c r="K13" s="7"/>
    </row>
  </sheetData>
  <autoFilter ref="A4:K13"/>
  <mergeCells count="5">
    <mergeCell ref="A1:K1"/>
    <mergeCell ref="A2:K2"/>
    <mergeCell ref="A3:K3"/>
    <mergeCell ref="E11:H11"/>
    <mergeCell ref="B10:K10"/>
  </mergeCells>
  <pageMargins left="0.7" right="0.7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Ася Михайловна Михайлова</dc:creator>
  <cp:lastModifiedBy>Ольга</cp:lastModifiedBy>
  <cp:lastPrinted>2026-03-25T13:47:58Z</cp:lastPrinted>
  <dcterms:created xsi:type="dcterms:W3CDTF">2019-03-18T13:05:18Z</dcterms:created>
  <dcterms:modified xsi:type="dcterms:W3CDTF">2026-03-25T13:52:56Z</dcterms:modified>
</cp:coreProperties>
</file>