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40" windowWidth="17040" windowHeight="9360"/>
  </bookViews>
  <sheets>
    <sheet name="1" sheetId="5" r:id="rId1"/>
  </sheets>
  <definedNames>
    <definedName name="_xlnm.Print_Area" localSheetId="0">'1'!$A$1:$K$11</definedName>
  </definedNames>
  <calcPr calcId="145621"/>
</workbook>
</file>

<file path=xl/calcChain.xml><?xml version="1.0" encoding="utf-8"?>
<calcChain xmlns="http://schemas.openxmlformats.org/spreadsheetml/2006/main">
  <c r="F8" i="5" l="1"/>
  <c r="G8" i="5" s="1"/>
  <c r="H8" i="5" s="1"/>
  <c r="I8" i="5" s="1"/>
  <c r="K8" i="5" l="1"/>
  <c r="K9" i="5" s="1"/>
  <c r="K49" i="5" l="1"/>
  <c r="K45" i="5"/>
  <c r="K44" i="5"/>
  <c r="K43" i="5"/>
  <c r="K46" i="5" l="1"/>
  <c r="E42" i="5" l="1"/>
</calcChain>
</file>

<file path=xl/sharedStrings.xml><?xml version="1.0" encoding="utf-8"?>
<sst xmlns="http://schemas.openxmlformats.org/spreadsheetml/2006/main" count="18" uniqueCount="18">
  <si>
    <t>Таблица расчета начальной (максимальной) цены</t>
  </si>
  <si>
    <t>№ п/п</t>
  </si>
  <si>
    <t>Итого:</t>
  </si>
  <si>
    <t>Наименование оборудования</t>
  </si>
  <si>
    <t>Кол-во</t>
  </si>
  <si>
    <t>Цены поставщиков(исполнителей, подрядчиков) за единицу товара / работы / услуги, рублей</t>
  </si>
  <si>
    <t>Однородность совокупности значений выявленных цен, используемых в расчете НМЦК</t>
  </si>
  <si>
    <t>Средняя арифметическая цена за единицу &lt;ц&gt;</t>
  </si>
  <si>
    <t>Среднее квадратичное отклонение</t>
  </si>
  <si>
    <t>Коэффициент вариации цен V (%) (не должен превышать 33%)</t>
  </si>
  <si>
    <t>НМЦК, определяемая методом сопоставимых рыночных цен (анализ ранка)</t>
  </si>
  <si>
    <t>Источник 1</t>
  </si>
  <si>
    <t>Источник 2</t>
  </si>
  <si>
    <t>Источник 3</t>
  </si>
  <si>
    <t>Промежуточное значение для расчёта средне квадратичного отклонения</t>
  </si>
  <si>
    <t>Таблица №1 Обоснование НМЦК</t>
  </si>
  <si>
    <t>Приложение ценовые предложения</t>
  </si>
  <si>
    <t>Ремонт автомобиля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</si>
</sst>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4" fontId="1" fillId="0" borderId="0" xfId="0" applyNumberFormat="1" applyFont="1"/>
    <xf numFmtId="2" fontId="1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Fill="1"/>
    <xf numFmtId="2" fontId="6" fillId="0" borderId="0" xfId="0" applyNumberFormat="1" applyFont="1" applyFill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7" fillId="0" borderId="0" xfId="0" applyFont="1" applyFill="1" applyBorder="1"/>
    <xf numFmtId="4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7" fillId="0" borderId="1" xfId="0" applyFont="1" applyFill="1" applyBorder="1"/>
    <xf numFmtId="4" fontId="7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4" fontId="1" fillId="0" borderId="0" xfId="0" applyNumberFormat="1" applyFont="1" applyFill="1"/>
    <xf numFmtId="2" fontId="1" fillId="0" borderId="0" xfId="0" applyNumberFormat="1" applyFont="1" applyFill="1"/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4" fontId="6" fillId="2" borderId="0" xfId="0" applyNumberFormat="1" applyFont="1" applyFill="1"/>
    <xf numFmtId="2" fontId="6" fillId="2" borderId="1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8" fillId="0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9"/>
  <sheetViews>
    <sheetView tabSelected="1" view="pageBreakPreview" zoomScale="110" zoomScaleNormal="100" zoomScaleSheetLayoutView="110" workbookViewId="0">
      <selection activeCell="G10" sqref="G10"/>
    </sheetView>
  </sheetViews>
  <sheetFormatPr defaultRowHeight="15" x14ac:dyDescent="0.25"/>
  <cols>
    <col min="1" max="1" width="10" style="1" customWidth="1"/>
    <col min="2" max="2" width="42" style="1" customWidth="1"/>
    <col min="3" max="3" width="13.140625" style="1" customWidth="1"/>
    <col min="4" max="4" width="13.5703125" style="1" customWidth="1"/>
    <col min="5" max="5" width="13.28515625" style="1" customWidth="1"/>
    <col min="6" max="6" width="13.85546875" style="1" customWidth="1"/>
    <col min="7" max="7" width="16" style="1" customWidth="1"/>
    <col min="8" max="8" width="13.28515625" style="1" customWidth="1"/>
    <col min="9" max="9" width="14.140625" style="1" customWidth="1"/>
    <col min="10" max="10" width="11.85546875" style="1" customWidth="1"/>
    <col min="11" max="11" width="15.5703125" style="1" customWidth="1"/>
    <col min="12" max="13" width="10.42578125" style="1" bestFit="1" customWidth="1"/>
    <col min="14" max="14" width="9.140625" style="1"/>
    <col min="15" max="15" width="12" style="1" bestFit="1" customWidth="1"/>
    <col min="16" max="16" width="0" style="1" hidden="1" customWidth="1"/>
    <col min="17" max="17" width="14.7109375" style="1" hidden="1" customWidth="1"/>
    <col min="18" max="20" width="0" style="1" hidden="1" customWidth="1"/>
    <col min="21" max="21" width="10.42578125" style="1" bestFit="1" customWidth="1"/>
    <col min="22" max="16384" width="9.140625" style="1"/>
  </cols>
  <sheetData>
    <row r="1" spans="1:21" x14ac:dyDescent="0.25">
      <c r="H1" s="1" t="s">
        <v>15</v>
      </c>
    </row>
    <row r="2" spans="1:21" ht="21.75" customHeight="1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21" ht="15" customHeight="1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21" ht="6.75" hidden="1" customHeight="1" x14ac:dyDescent="0.25">
      <c r="A4" s="7"/>
      <c r="B4" s="7"/>
      <c r="C4" s="7"/>
      <c r="D4" s="7"/>
      <c r="E4" s="7"/>
      <c r="F4" s="8"/>
      <c r="G4" s="8"/>
      <c r="H4" s="8"/>
      <c r="I4" s="7"/>
      <c r="J4" s="7"/>
      <c r="K4" s="7"/>
    </row>
    <row r="5" spans="1:21" ht="42" customHeight="1" x14ac:dyDescent="0.25">
      <c r="A5" s="37" t="s">
        <v>1</v>
      </c>
      <c r="B5" s="37" t="s">
        <v>3</v>
      </c>
      <c r="C5" s="38" t="s">
        <v>5</v>
      </c>
      <c r="D5" s="38"/>
      <c r="E5" s="38"/>
      <c r="F5" s="38" t="s">
        <v>6</v>
      </c>
      <c r="G5" s="38"/>
      <c r="H5" s="38"/>
      <c r="I5" s="38"/>
      <c r="J5" s="39" t="s">
        <v>4</v>
      </c>
      <c r="K5" s="39" t="s">
        <v>10</v>
      </c>
    </row>
    <row r="6" spans="1:21" s="3" customFormat="1" ht="60" customHeight="1" x14ac:dyDescent="0.25">
      <c r="A6" s="37"/>
      <c r="B6" s="37"/>
      <c r="C6" s="9" t="s">
        <v>11</v>
      </c>
      <c r="D6" s="9" t="s">
        <v>12</v>
      </c>
      <c r="E6" s="9" t="s">
        <v>13</v>
      </c>
      <c r="F6" s="9" t="s">
        <v>7</v>
      </c>
      <c r="G6" s="28" t="s">
        <v>14</v>
      </c>
      <c r="H6" s="18" t="s">
        <v>8</v>
      </c>
      <c r="I6" s="29" t="s">
        <v>9</v>
      </c>
      <c r="J6" s="39"/>
      <c r="K6" s="39"/>
    </row>
    <row r="7" spans="1:21" s="2" customFormat="1" x14ac:dyDescent="0.25">
      <c r="A7" s="11">
        <v>1</v>
      </c>
      <c r="B7" s="11">
        <v>2</v>
      </c>
      <c r="C7" s="10">
        <v>3</v>
      </c>
      <c r="D7" s="10">
        <v>4</v>
      </c>
      <c r="E7" s="10">
        <v>5</v>
      </c>
      <c r="F7" s="11">
        <v>6</v>
      </c>
      <c r="G7" s="11">
        <v>7</v>
      </c>
      <c r="H7" s="11">
        <v>7</v>
      </c>
      <c r="I7" s="11">
        <v>8</v>
      </c>
      <c r="J7" s="11">
        <v>9</v>
      </c>
      <c r="K7" s="17">
        <v>10</v>
      </c>
    </row>
    <row r="8" spans="1:21" s="2" customFormat="1" ht="25.5" customHeight="1" x14ac:dyDescent="0.25">
      <c r="A8" s="11">
        <v>1</v>
      </c>
      <c r="B8" s="34" t="s">
        <v>17</v>
      </c>
      <c r="C8" s="32">
        <v>49058</v>
      </c>
      <c r="D8" s="32">
        <v>58869</v>
      </c>
      <c r="E8" s="32">
        <v>70643.95</v>
      </c>
      <c r="F8" s="12">
        <f t="shared" ref="F8" si="0">AVERAGE(C8:E8)</f>
        <v>59523.65</v>
      </c>
      <c r="G8" s="12">
        <f>((C8-F8)^2)+((D8-F8)^2)+((E8-F8)^2)</f>
        <v>233619468.63499993</v>
      </c>
      <c r="H8" s="12">
        <f>SQRT(G8/2)</f>
        <v>10807.855213570358</v>
      </c>
      <c r="I8" s="13">
        <f t="shared" ref="I8" si="1">H8/F8*100</f>
        <v>18.157245420215926</v>
      </c>
      <c r="J8" s="33">
        <v>1</v>
      </c>
      <c r="K8" s="13">
        <f t="shared" ref="K8" si="2">J8*F8</f>
        <v>59523.65</v>
      </c>
    </row>
    <row r="9" spans="1:21" ht="18" customHeight="1" x14ac:dyDescent="0.25">
      <c r="A9" s="14"/>
      <c r="B9" s="30"/>
      <c r="C9" s="31"/>
      <c r="D9" s="31"/>
      <c r="E9" s="31"/>
      <c r="F9" s="15"/>
      <c r="G9" s="15"/>
      <c r="H9" s="15"/>
      <c r="I9" s="15"/>
      <c r="J9" s="23" t="s">
        <v>2</v>
      </c>
      <c r="K9" s="24">
        <f>SUM(K8:K8)</f>
        <v>59523.65</v>
      </c>
      <c r="U9" s="5"/>
    </row>
    <row r="10" spans="1:21" s="25" customFormat="1" ht="17.25" customHeight="1" x14ac:dyDescent="0.25"/>
    <row r="11" spans="1:21" s="25" customFormat="1" ht="17.25" customHeight="1" x14ac:dyDescent="0.25">
      <c r="B11" s="25" t="s">
        <v>16</v>
      </c>
      <c r="J11" s="26"/>
      <c r="K11" s="26"/>
    </row>
    <row r="12" spans="1:21" s="25" customFormat="1" ht="17.25" customHeight="1" x14ac:dyDescent="0.25">
      <c r="L12" s="27"/>
    </row>
    <row r="13" spans="1:21" s="25" customFormat="1" ht="17.25" customHeight="1" x14ac:dyDescent="0.25">
      <c r="J13" s="26"/>
      <c r="K13" s="26"/>
    </row>
    <row r="14" spans="1:21" ht="18" customHeight="1" x14ac:dyDescent="0.25">
      <c r="A14" s="22"/>
      <c r="B14" s="22"/>
      <c r="C14" s="22"/>
      <c r="D14" s="35"/>
      <c r="E14" s="35"/>
      <c r="F14" s="35"/>
      <c r="G14" s="15"/>
      <c r="H14" s="15"/>
      <c r="I14" s="15"/>
      <c r="J14" s="20"/>
      <c r="K14" s="21"/>
      <c r="U14" s="5"/>
    </row>
    <row r="15" spans="1:21" ht="18" customHeight="1" x14ac:dyDescent="0.25">
      <c r="A15" s="22"/>
      <c r="B15" s="22"/>
      <c r="C15" s="22"/>
      <c r="D15" s="35"/>
      <c r="E15" s="35"/>
      <c r="F15" s="35"/>
      <c r="G15" s="15"/>
      <c r="H15" s="15"/>
      <c r="I15" s="15"/>
      <c r="J15" s="20"/>
      <c r="K15" s="21"/>
      <c r="U15" s="5"/>
    </row>
    <row r="16" spans="1:21" ht="18" customHeight="1" x14ac:dyDescent="0.25">
      <c r="A16" s="22"/>
      <c r="B16" s="22"/>
      <c r="C16" s="22"/>
      <c r="D16" s="35"/>
      <c r="E16" s="35"/>
      <c r="F16" s="35"/>
      <c r="G16" s="15"/>
      <c r="H16" s="15"/>
      <c r="I16" s="15"/>
      <c r="J16" s="20"/>
      <c r="K16" s="21"/>
      <c r="U16" s="5"/>
    </row>
    <row r="17" spans="1:21" ht="18" customHeight="1" x14ac:dyDescent="0.25">
      <c r="A17" s="22"/>
      <c r="B17" s="22"/>
      <c r="C17" s="22"/>
      <c r="D17" s="35"/>
      <c r="E17" s="35"/>
      <c r="F17" s="35"/>
      <c r="G17" s="15"/>
      <c r="H17" s="15"/>
      <c r="I17" s="15"/>
      <c r="J17" s="20"/>
      <c r="K17" s="21"/>
      <c r="U17" s="5"/>
    </row>
    <row r="18" spans="1:21" ht="18" customHeight="1" x14ac:dyDescent="0.25">
      <c r="A18" s="14"/>
      <c r="B18" s="14"/>
      <c r="C18" s="15"/>
      <c r="D18" s="16"/>
      <c r="E18" s="16"/>
      <c r="F18" s="15"/>
      <c r="G18" s="15"/>
      <c r="H18" s="15"/>
      <c r="I18" s="15"/>
      <c r="J18" s="20"/>
      <c r="K18" s="21"/>
      <c r="U18" s="5"/>
    </row>
    <row r="19" spans="1:21" ht="18" customHeight="1" x14ac:dyDescent="0.25">
      <c r="A19" s="14"/>
      <c r="B19" s="14"/>
      <c r="C19" s="15"/>
      <c r="D19" s="16"/>
      <c r="E19" s="16"/>
      <c r="F19" s="15"/>
      <c r="G19" s="15"/>
      <c r="H19" s="15"/>
      <c r="I19" s="15"/>
      <c r="J19" s="20"/>
      <c r="K19" s="21"/>
      <c r="U19" s="5"/>
    </row>
    <row r="20" spans="1:21" ht="18" customHeight="1" x14ac:dyDescent="0.25">
      <c r="A20" s="14"/>
      <c r="B20" s="14"/>
      <c r="C20" s="15"/>
      <c r="D20" s="16"/>
      <c r="E20" s="16"/>
      <c r="F20" s="15"/>
      <c r="G20" s="15"/>
      <c r="H20" s="15"/>
      <c r="I20" s="15"/>
      <c r="J20" s="20"/>
      <c r="K20" s="21"/>
      <c r="U20" s="5"/>
    </row>
    <row r="21" spans="1:21" ht="18" customHeight="1" x14ac:dyDescent="0.25">
      <c r="A21" s="14"/>
      <c r="B21" s="14"/>
      <c r="C21" s="15"/>
      <c r="D21" s="16"/>
      <c r="E21" s="16"/>
      <c r="F21" s="15"/>
      <c r="G21" s="15"/>
      <c r="H21" s="15"/>
      <c r="I21" s="15"/>
      <c r="J21" s="20"/>
      <c r="K21" s="21"/>
      <c r="U21" s="5"/>
    </row>
    <row r="22" spans="1:21" ht="18" customHeight="1" x14ac:dyDescent="0.25">
      <c r="A22" s="14"/>
      <c r="B22" s="14"/>
      <c r="C22" s="15"/>
      <c r="D22" s="16"/>
      <c r="E22" s="16"/>
      <c r="F22" s="15"/>
      <c r="G22" s="15"/>
      <c r="H22" s="15"/>
      <c r="I22" s="15"/>
      <c r="J22" s="20"/>
      <c r="K22" s="21"/>
      <c r="U22" s="5"/>
    </row>
    <row r="23" spans="1:21" ht="18" customHeight="1" x14ac:dyDescent="0.25">
      <c r="A23" s="14"/>
      <c r="B23" s="14"/>
      <c r="C23" s="15"/>
      <c r="D23" s="16"/>
      <c r="E23" s="16"/>
      <c r="F23" s="15"/>
      <c r="G23" s="15"/>
      <c r="H23" s="15"/>
      <c r="I23" s="15"/>
      <c r="J23" s="20"/>
      <c r="K23" s="21"/>
      <c r="U23" s="5"/>
    </row>
    <row r="24" spans="1:21" ht="18" customHeight="1" x14ac:dyDescent="0.25">
      <c r="A24" s="14"/>
      <c r="B24" s="14"/>
      <c r="C24" s="15"/>
      <c r="D24" s="16"/>
      <c r="E24" s="16"/>
      <c r="F24" s="15"/>
      <c r="G24" s="15"/>
      <c r="H24" s="15"/>
      <c r="I24" s="15"/>
      <c r="J24" s="20"/>
      <c r="K24" s="21"/>
      <c r="U24" s="5"/>
    </row>
    <row r="25" spans="1:21" ht="18" customHeight="1" x14ac:dyDescent="0.25">
      <c r="A25" s="14"/>
      <c r="B25" s="14"/>
      <c r="C25" s="15"/>
      <c r="D25" s="16"/>
      <c r="E25" s="16"/>
      <c r="F25" s="15"/>
      <c r="G25" s="15"/>
      <c r="H25" s="15"/>
      <c r="I25" s="15"/>
      <c r="J25" s="20"/>
      <c r="K25" s="21"/>
      <c r="U25" s="5"/>
    </row>
    <row r="26" spans="1:21" ht="18" customHeight="1" x14ac:dyDescent="0.25">
      <c r="A26" s="14"/>
      <c r="B26" s="14"/>
      <c r="C26" s="15"/>
      <c r="D26" s="16"/>
      <c r="E26" s="16"/>
      <c r="F26" s="15"/>
      <c r="G26" s="15"/>
      <c r="H26" s="15"/>
      <c r="I26" s="15"/>
      <c r="J26" s="20"/>
      <c r="K26" s="21"/>
      <c r="U26" s="5"/>
    </row>
    <row r="27" spans="1:21" ht="18" customHeight="1" x14ac:dyDescent="0.25">
      <c r="A27" s="14"/>
      <c r="B27" s="14"/>
      <c r="C27" s="15"/>
      <c r="D27" s="16"/>
      <c r="E27" s="16"/>
      <c r="F27" s="15"/>
      <c r="G27" s="15"/>
      <c r="H27" s="15"/>
      <c r="I27" s="15"/>
      <c r="J27" s="20"/>
      <c r="K27" s="21"/>
      <c r="U27" s="5"/>
    </row>
    <row r="28" spans="1:21" ht="18" customHeight="1" x14ac:dyDescent="0.25">
      <c r="A28" s="14"/>
      <c r="B28" s="14"/>
      <c r="C28" s="15"/>
      <c r="D28" s="16"/>
      <c r="E28" s="16"/>
      <c r="F28" s="15"/>
      <c r="G28" s="15"/>
      <c r="H28" s="15"/>
      <c r="I28" s="15"/>
      <c r="J28" s="20"/>
      <c r="K28" s="21"/>
      <c r="U28" s="5"/>
    </row>
    <row r="29" spans="1:21" ht="18" customHeight="1" x14ac:dyDescent="0.25">
      <c r="A29" s="14"/>
      <c r="B29" s="14"/>
      <c r="C29" s="15"/>
      <c r="D29" s="16"/>
      <c r="E29" s="16"/>
      <c r="F29" s="15"/>
      <c r="G29" s="15"/>
      <c r="H29" s="15"/>
      <c r="I29" s="15"/>
      <c r="J29" s="20"/>
      <c r="K29" s="21"/>
      <c r="U29" s="5"/>
    </row>
    <row r="30" spans="1:21" ht="18" customHeight="1" x14ac:dyDescent="0.25">
      <c r="A30" s="14"/>
      <c r="B30" s="14"/>
      <c r="C30" s="15"/>
      <c r="D30" s="16"/>
      <c r="E30" s="16"/>
      <c r="F30" s="15"/>
      <c r="G30" s="15"/>
      <c r="H30" s="15"/>
      <c r="I30" s="15"/>
      <c r="J30" s="20"/>
      <c r="K30" s="21"/>
      <c r="U30" s="5"/>
    </row>
    <row r="31" spans="1:21" ht="18" customHeight="1" x14ac:dyDescent="0.25">
      <c r="A31" s="14"/>
      <c r="B31" s="14"/>
      <c r="C31" s="15"/>
      <c r="D31" s="16"/>
      <c r="E31" s="16"/>
      <c r="F31" s="15"/>
      <c r="G31" s="15"/>
      <c r="H31" s="15"/>
      <c r="I31" s="15"/>
      <c r="J31" s="20"/>
      <c r="K31" s="21"/>
      <c r="U31" s="5"/>
    </row>
    <row r="32" spans="1:21" ht="18" customHeight="1" x14ac:dyDescent="0.25">
      <c r="A32" s="14"/>
      <c r="B32" s="14"/>
      <c r="C32" s="15"/>
      <c r="D32" s="16"/>
      <c r="E32" s="16"/>
      <c r="F32" s="15"/>
      <c r="G32" s="15"/>
      <c r="H32" s="15"/>
      <c r="I32" s="15"/>
      <c r="J32" s="20"/>
      <c r="K32" s="21"/>
      <c r="U32" s="5"/>
    </row>
    <row r="33" spans="1:21" ht="18" customHeight="1" x14ac:dyDescent="0.25">
      <c r="A33" s="14"/>
      <c r="B33" s="14"/>
      <c r="C33" s="15"/>
      <c r="D33" s="16"/>
      <c r="E33" s="16"/>
      <c r="F33" s="15"/>
      <c r="G33" s="15"/>
      <c r="H33" s="15"/>
      <c r="I33" s="15"/>
      <c r="J33" s="20"/>
      <c r="K33" s="21"/>
      <c r="U33" s="5"/>
    </row>
    <row r="34" spans="1:21" ht="18" customHeight="1" x14ac:dyDescent="0.25">
      <c r="A34" s="14"/>
      <c r="B34" s="14"/>
      <c r="C34" s="15"/>
      <c r="D34" s="16"/>
      <c r="E34" s="16"/>
      <c r="F34" s="15"/>
      <c r="G34" s="15"/>
      <c r="H34" s="15"/>
      <c r="I34" s="15"/>
      <c r="J34" s="20"/>
      <c r="K34" s="21"/>
      <c r="U34" s="5"/>
    </row>
    <row r="35" spans="1:21" ht="15" customHeight="1" x14ac:dyDescent="0.25">
      <c r="A35" s="14"/>
      <c r="B35" s="14"/>
      <c r="C35" s="15"/>
      <c r="D35" s="16"/>
      <c r="E35" s="16"/>
      <c r="F35" s="15"/>
      <c r="G35" s="15"/>
      <c r="H35" s="15"/>
      <c r="I35" s="19"/>
      <c r="J35" s="20"/>
      <c r="K35" s="21"/>
      <c r="U35" s="5"/>
    </row>
    <row r="36" spans="1:21" ht="15" customHeight="1" x14ac:dyDescent="0.25">
      <c r="A36" s="14"/>
      <c r="B36" s="14"/>
      <c r="C36" s="15"/>
      <c r="D36" s="16"/>
      <c r="E36" s="16"/>
      <c r="F36" s="15"/>
      <c r="G36" s="15"/>
      <c r="H36" s="15"/>
      <c r="I36" s="19"/>
      <c r="J36" s="20"/>
      <c r="K36" s="21"/>
      <c r="U36" s="5"/>
    </row>
    <row r="37" spans="1:21" ht="15" customHeight="1" x14ac:dyDescent="0.25">
      <c r="A37" s="14"/>
      <c r="B37" s="14"/>
      <c r="C37" s="15"/>
      <c r="D37" s="16"/>
      <c r="E37" s="16"/>
      <c r="F37" s="15"/>
      <c r="G37" s="15"/>
      <c r="H37" s="15"/>
      <c r="I37" s="19"/>
      <c r="J37" s="20"/>
      <c r="K37" s="21"/>
      <c r="U37" s="5"/>
    </row>
    <row r="38" spans="1:21" ht="15" customHeight="1" x14ac:dyDescent="0.25">
      <c r="A38" s="14"/>
      <c r="B38" s="14"/>
      <c r="C38" s="15"/>
      <c r="D38" s="16"/>
      <c r="E38" s="16"/>
      <c r="F38" s="15"/>
      <c r="G38" s="15"/>
      <c r="H38" s="15"/>
      <c r="I38" s="19"/>
      <c r="J38" s="20"/>
      <c r="K38" s="21"/>
      <c r="U38" s="5"/>
    </row>
    <row r="39" spans="1:21" x14ac:dyDescent="0.25">
      <c r="U39" s="5"/>
    </row>
    <row r="40" spans="1:21" ht="15" hidden="1" customHeight="1" x14ac:dyDescent="0.25">
      <c r="L40" s="5">
        <v>4210794.8099999996</v>
      </c>
    </row>
    <row r="41" spans="1:21" ht="15" hidden="1" customHeight="1" x14ac:dyDescent="0.25">
      <c r="K41" s="4"/>
    </row>
    <row r="42" spans="1:21" ht="15" hidden="1" customHeight="1" x14ac:dyDescent="0.25">
      <c r="C42" s="5"/>
      <c r="E42" s="4">
        <f>K38-K46</f>
        <v>-4210794.8099999996</v>
      </c>
      <c r="F42" s="4"/>
      <c r="G42" s="4"/>
      <c r="H42" s="4"/>
    </row>
    <row r="43" spans="1:21" ht="15" hidden="1" customHeight="1" x14ac:dyDescent="0.25">
      <c r="K43" s="6">
        <f>37066.01+3123.51+85758.28+39312.11+2569.88+2569.88+80860.09+97226.19+11775.08+2302508.39+118002.8+49714.8+109404.8+14994+31110+118446.08+31752.6+26132.4+34527+400174.68+9505.8+13492.1+20544.79+8619+9282+9282+116269+172890+154055.16+2937.6+101107.5+3437.4</f>
        <v>4218450.93</v>
      </c>
    </row>
    <row r="44" spans="1:21" ht="15" hidden="1" customHeight="1" x14ac:dyDescent="0.25">
      <c r="K44" s="6">
        <f>2479238.17+108236.66+944.84+885.51+944.07+885.51+885.51+7670+3540.92+3541.1+3540.92+1770.58+1180.08+1770.59+1770.59+1180.08+1770.59+1770.59+1180.72+354+354+103874.4+11714.13+26204.85+104819.4+23709.15+20560.13+29823.6+44501.65+99716.44+10637.51+5222.18+2564.15+48142.4+4307.18+94735.34+28549.97+9741.76+610.61+103671.45+316395.78+13731.11+19351.15+29754.73+6641.1+6641.1+14221.32+105020+148680+1338.8+160330.58</f>
        <v>4218626.9999999981</v>
      </c>
    </row>
    <row r="45" spans="1:21" ht="15" hidden="1" customHeight="1" x14ac:dyDescent="0.25">
      <c r="K45" s="6">
        <f>3500+90000+3000+150000+180000+115000+10000+10000+9000+20000+14000+10000+390000+36000+28000+32000+120000.08+31000+15000+110404.8+50714.8+100002.8+2311423+11775.08+93226.19+90860.09+2569.88+2569.88+35312.11+81758.28+3123.51+35066.01</f>
        <v>4195306.51</v>
      </c>
    </row>
    <row r="46" spans="1:21" ht="15.75" hidden="1" customHeight="1" x14ac:dyDescent="0.25">
      <c r="K46" s="5">
        <f>ROUND((AVERAGE(K43:K45)),2)</f>
        <v>4210794.8099999996</v>
      </c>
    </row>
    <row r="47" spans="1:21" ht="15.75" hidden="1" customHeight="1" x14ac:dyDescent="0.25"/>
    <row r="48" spans="1:21" ht="15" hidden="1" customHeight="1" x14ac:dyDescent="0.25"/>
    <row r="49" spans="9:13" ht="15" hidden="1" customHeight="1" x14ac:dyDescent="0.25">
      <c r="K49" s="1">
        <f>378188.87+16510.68+144.13+135.08+144.01+135.08+135.08+1170+540.14+540.17+540.14+270.09+180.01+270.09+270.09+180.01+270.09+270.09+180.11+54+54+15845.25+1786.9+3997.35+15989.4+3616.65+3136.29+4549.36+6788.39+15210.98+1622.67+796.6+391.14+7343.76+657.03+14451.15+4355.08+1486.03+93.14+15814.29+48263.76+2094.58+2951.87+4538.86+1013.05+1013.05+2169.35+16020+22680+204.22+24457.21</f>
        <v>643519.37000000023</v>
      </c>
    </row>
    <row r="50" spans="9:13" ht="15" hidden="1" customHeight="1" x14ac:dyDescent="0.25"/>
    <row r="51" spans="9:13" x14ac:dyDescent="0.25">
      <c r="K51" s="5"/>
    </row>
    <row r="52" spans="9:13" ht="17.25" customHeight="1" x14ac:dyDescent="0.25">
      <c r="K52" s="4"/>
    </row>
    <row r="53" spans="9:13" ht="17.25" customHeight="1" x14ac:dyDescent="0.25">
      <c r="I53" s="4"/>
    </row>
    <row r="54" spans="9:13" ht="17.25" customHeight="1" x14ac:dyDescent="0.25">
      <c r="K54" s="4"/>
      <c r="M54" s="5"/>
    </row>
    <row r="55" spans="9:13" ht="17.25" customHeight="1" x14ac:dyDescent="0.25">
      <c r="I55" s="4"/>
    </row>
    <row r="56" spans="9:13" ht="17.25" customHeight="1" x14ac:dyDescent="0.25"/>
    <row r="57" spans="9:13" ht="17.25" customHeight="1" x14ac:dyDescent="0.25"/>
    <row r="58" spans="9:13" ht="17.25" customHeight="1" x14ac:dyDescent="0.25"/>
    <row r="59" spans="9:13" ht="17.25" customHeight="1" x14ac:dyDescent="0.25"/>
  </sheetData>
  <mergeCells count="12">
    <mergeCell ref="D16:F16"/>
    <mergeCell ref="D17:F17"/>
    <mergeCell ref="D14:F14"/>
    <mergeCell ref="D15:F15"/>
    <mergeCell ref="A2:K2"/>
    <mergeCell ref="A3:K3"/>
    <mergeCell ref="A5:A6"/>
    <mergeCell ref="B5:B6"/>
    <mergeCell ref="C5:E5"/>
    <mergeCell ref="J5:J6"/>
    <mergeCell ref="K5:K6"/>
    <mergeCell ref="F5:I5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Денисовская</dc:creator>
  <cp:lastModifiedBy>Агаев Олег Эльчинович</cp:lastModifiedBy>
  <cp:lastPrinted>2024-06-03T02:50:45Z</cp:lastPrinted>
  <dcterms:created xsi:type="dcterms:W3CDTF">2012-05-31T00:41:16Z</dcterms:created>
  <dcterms:modified xsi:type="dcterms:W3CDTF">2026-05-28T02:31:22Z</dcterms:modified>
</cp:coreProperties>
</file>