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wmf" ContentType="image/x-wmf"/>
  <Override PartName="/xl/media/image2.wmf" ContentType="image/x-wmf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режим. изд.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<sst xmlns="http://schemas.openxmlformats.org/spreadsheetml/2006/main" count="135" uniqueCount="38">
  <si>
    <t xml:space="preserve">ОБОСНОВАНИЕ НАЧАЛЬНОЙ (МАКСИМАЛЬНОЙ) ЦЕНЫ КОНТРАКТА </t>
  </si>
  <si>
    <t xml:space="preserve">Количество</t>
  </si>
  <si>
    <t xml:space="preserve">Ед. изм.</t>
  </si>
  <si>
    <t xml:space="preserve">ОКПД 2/КТРУ</t>
  </si>
  <si>
    <t xml:space="preserve">Грузополучатель:  ФКУ ИК-1 УФСИН России по Оренбургской области:  460026, г. Оренбург, пер. Крымский, д. 119</t>
  </si>
  <si>
    <t xml:space="preserve">Стенд информационный, размер 1600*1200 мм, ПВХ 4мм, карман А4-18шт</t>
  </si>
  <si>
    <t xml:space="preserve">шт</t>
  </si>
  <si>
    <t xml:space="preserve">32.99.53.190</t>
  </si>
  <si>
    <t xml:space="preserve">Стенд информационный, размер 1600*1200 мм, ПВХ 4мм, карман 13шт (12 карманов форматом А4, 1 карман квадратный под стенгазету с белым кантом шириной 5 мм)</t>
  </si>
  <si>
    <t xml:space="preserve">Стенд информационный, размер 1200*800 мм, ПВХ 4 мм, карман А4-9шт</t>
  </si>
  <si>
    <t xml:space="preserve">Грузополучатель: ФКУ  СИЗО-2  УФСИН России по Оренбургской области  Адрес поставки:  462413, Оренбургская область, г. Орск, ул. Маршала Конева, 2в</t>
  </si>
  <si>
    <t xml:space="preserve">Стенд информационный «Информация», размер 1200*750 мм, ПВХ 6мм, карман А4-10шт</t>
  </si>
  <si>
    <t xml:space="preserve">Грузополучатель:  ФКУ  БМТиВС  УФСИН России по Оренбургской области: :462353, Оренбургская область, г.Оренбург, ул. Донгузская, 1 Проезд, 1. </t>
  </si>
  <si>
    <t xml:space="preserve">Стенд информационный «Пробация», размер 1200*1200 мм, ПВХ 4 мм</t>
  </si>
  <si>
    <r>
      <rPr>
        <sz val="11"/>
        <rFont val="Times New Roman"/>
        <family val="1"/>
        <charset val="204"/>
      </rPr>
      <t xml:space="preserve">Начальная (максимальная) цена контракта</t>
    </r>
    <r>
      <rPr>
        <i val="true"/>
        <sz val="11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 xml:space="preserve">определена методом сопоставимых рыночных цен (анализ рынка).</t>
    </r>
  </si>
  <si>
    <t xml:space="preserve">Начальная (максимальная) цена контракта сформирована методом сопоставимых рыночных цен в соответствии с Федеральным законом от 05.04.2013 № 44-ФЗ "О контрактной системе в сфере закупок товаров, работ, услуг для обеспечения государственных и муниципальных нужд". Источник получения информации: Юридические лица, индивидуальные предприниматели на основании запроса коммерческого предложения, направленного поставщикам, обладающим опытом поставки подобного вида товаров. </t>
  </si>
  <si>
    <t xml:space="preserve">НМЦК методом сопоставимых рыночных цен (анализа рынка) определяется по формуле:</t>
  </si>
  <si>
    <t xml:space="preserve">где:</t>
  </si>
  <si>
    <t xml:space="preserve">                                                                                                      НМЦК, определяемая методом сопоставимых рыночных цен (анализа рынка);</t>
  </si>
  <si>
    <t xml:space="preserve">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 товара, работы, услуги, представленная в источнике с номером i, скорректированная с учетом коэффициентов (индексов), применяемых для пересчета цен товаров, работ, услуг с учетом различий в характеристиках товаров, коммерческих и (или) финансовых условий поставок товаров, выполнения работ, оказания услуг.</t>
  </si>
  <si>
    <t xml:space="preserve">№ п/п</t>
  </si>
  <si>
    <t xml:space="preserve">Наименование товара, работы, услуги</t>
  </si>
  <si>
    <t xml:space="preserve">Кол-во (объем)</t>
  </si>
  <si>
    <t xml:space="preserve">Предложение №1</t>
  </si>
  <si>
    <t xml:space="preserve">Предложение №2</t>
  </si>
  <si>
    <t xml:space="preserve">Предложение №3</t>
  </si>
  <si>
    <t xml:space="preserve">Предложение №4</t>
  </si>
  <si>
    <t xml:space="preserve">Среднее арифметическое значение цены, руб.</t>
  </si>
  <si>
    <t xml:space="preserve">Среднее квадратичное отклонение</t>
  </si>
  <si>
    <t xml:space="preserve">Коэффициент вариации, %</t>
  </si>
  <si>
    <t xml:space="preserve">Начальная 
(максимальная) 
цена контракта, 
руб.</t>
  </si>
  <si>
    <t xml:space="preserve">Грузополучатель:  ФКУ БМТиВС УФСИН России по Оренбургской области:  :462353, Оренбургская область, г. Оренбург, ул. Донгузская, 1 Проезд, 1. </t>
  </si>
  <si>
    <t xml:space="preserve">Итого:</t>
  </si>
  <si>
    <t xml:space="preserve"> </t>
  </si>
  <si>
    <t xml:space="preserve">Дата подготовки обоснования НМЦК: </t>
  </si>
  <si>
    <t xml:space="preserve">"______" ____________  2026</t>
  </si>
  <si>
    <t xml:space="preserve">  Зам.начальника ФКУ БМТиВС УФСИН                                                             России по Оренбургской области                                                                        капитан внутренней службы                                                  Н.А.Шкиль</t>
  </si>
  <si>
    <t xml:space="preserve">Инженер ОТО ФКУ БМТиВС УФСИН                                России по Оренбургской области                                                                                                                             В.А.Спирина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</si>
</sst>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General"/>
    <numFmt numFmtId="166" formatCode="#,##0.00"/>
    <numFmt numFmtId="167" formatCode="0.00"/>
  </numFmts>
  <fonts count="28">
    <font>
      <sz val="11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 Cyr"/>
      <family val="0"/>
      <charset val="204"/>
    </font>
    <font>
      <sz val="11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b val="true"/>
      <sz val="10.5"/>
      <color rgb="FF000000"/>
      <name val="Tinos"/>
      <family val="0"/>
      <charset val="1"/>
    </font>
    <font>
      <sz val="13"/>
      <color rgb="FF000000"/>
      <name val="Tinos"/>
      <family val="0"/>
      <charset val="1"/>
    </font>
    <font>
      <b val="true"/>
      <sz val="10"/>
      <color rgb="FF000000"/>
      <name val="Tinos"/>
      <family val="0"/>
      <charset val="1"/>
    </font>
    <font>
      <sz val="11"/>
      <name val="Times New Roman"/>
      <family val="1"/>
      <charset val="204"/>
    </font>
    <font>
      <i val="true"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 val="true"/>
      <sz val="10"/>
      <color rgb="FF000000"/>
      <name val="Times New Roman"/>
      <family val="1"/>
      <charset val="204"/>
    </font>
    <font>
      <sz val="10.5"/>
      <color rgb="FF000000"/>
      <name val="Tinos"/>
      <family val="0"/>
      <charset val="1"/>
    </font>
    <font>
      <b val="true"/>
      <sz val="10.5"/>
      <color rgb="FF000000"/>
      <name val="Times New Roman"/>
      <family val="1"/>
      <charset val="1"/>
    </font>
    <font>
      <sz val="10.5"/>
      <color rgb="FF000000"/>
      <name val="Times New Roman"/>
      <family val="1"/>
      <charset val="1"/>
    </font>
    <font>
      <sz val="10.5"/>
      <color rgb="FF000000"/>
      <name val="Times New Roman"/>
      <family val="1"/>
      <charset val="204"/>
    </font>
    <font>
      <sz val="10.5"/>
      <color rgb="FF000000"/>
      <name val="Times New Roman"/>
      <family val="0"/>
      <charset val="204"/>
    </font>
    <font>
      <b val="true"/>
      <sz val="10.5"/>
      <color rgb="FF000000"/>
      <name val="Times New Roman"/>
      <family val="1"/>
      <charset val="204"/>
    </font>
    <font>
      <u val="single"/>
      <sz val="10.5"/>
      <color rgb="FF000000"/>
      <name val="Times New Roman"/>
      <family val="1"/>
      <charset val="204"/>
    </font>
    <font>
      <sz val="10.5"/>
      <name val="Times New Roman"/>
      <family val="0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0" borderId="1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9" fillId="2" borderId="1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1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" xfId="2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2" borderId="1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5" fillId="0" borderId="1" xfId="2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0" borderId="0" xfId="2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0" borderId="2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2" xfId="21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16" fillId="0" borderId="3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0" borderId="1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8" fillId="0" borderId="1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9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20" fillId="0" borderId="1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21" fillId="0" borderId="1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22" fillId="0" borderId="1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23" fillId="0" borderId="1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24" fillId="0" borderId="1" xfId="21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21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6" fillId="0" borderId="1" xfId="21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5" fillId="0" borderId="0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" fillId="0" borderId="0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" fillId="0" borderId="0" xfId="2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xfId="21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5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5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7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2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  <cellStyle name="Excel Built-in Normal" xfId="21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wmf"/><Relationship Id="rId2" Type="http://schemas.openxmlformats.org/officeDocument/2006/relationships/image" Target="../media/image2.wm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171360</xdr:colOff>
      <xdr:row>32</xdr:row>
      <xdr:rowOff>-360</xdr:rowOff>
    </xdr:from>
    <xdr:to>
      <xdr:col>3</xdr:col>
      <xdr:colOff>327600</xdr:colOff>
      <xdr:row>32</xdr:row>
      <xdr:rowOff>327600</xdr:rowOff>
    </xdr:to>
    <xdr:pic>
      <xdr:nvPicPr>
        <xdr:cNvPr id="0" name="Рисунок 3" descr=""/>
        <xdr:cNvPicPr/>
      </xdr:nvPicPr>
      <xdr:blipFill>
        <a:blip r:embed="rId1"/>
        <a:stretch/>
      </xdr:blipFill>
      <xdr:spPr>
        <a:xfrm>
          <a:off x="541440" y="11132640"/>
          <a:ext cx="3138480" cy="327960"/>
        </a:xfrm>
        <a:prstGeom prst="rect">
          <a:avLst/>
        </a:prstGeom>
        <a:ln w="9525">
          <a:noFill/>
        </a:ln>
      </xdr:spPr>
    </xdr:pic>
    <xdr:clientData/>
  </xdr:twoCellAnchor>
  <xdr:twoCellAnchor editAs="twoCell">
    <xdr:from>
      <xdr:col>1</xdr:col>
      <xdr:colOff>69480</xdr:colOff>
      <xdr:row>33</xdr:row>
      <xdr:rowOff>806400</xdr:rowOff>
    </xdr:from>
    <xdr:to>
      <xdr:col>1</xdr:col>
      <xdr:colOff>69840</xdr:colOff>
      <xdr:row>33</xdr:row>
      <xdr:rowOff>806760</xdr:rowOff>
    </xdr:to>
    <xdr:pic>
      <xdr:nvPicPr>
        <xdr:cNvPr id="1" name="Рисунок 4" descr=""/>
        <xdr:cNvPicPr/>
      </xdr:nvPicPr>
      <xdr:blipFill>
        <a:blip r:embed="rId2"/>
        <a:stretch/>
      </xdr:blipFill>
      <xdr:spPr>
        <a:xfrm>
          <a:off x="439560" y="12320280"/>
          <a:ext cx="360" cy="360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1048576"/>
  <sheetViews>
    <sheetView showFormulas="false" showGridLines="true" showRowColHeaders="true" showZeros="true" rightToLeft="false" tabSelected="true" showOutlineSymbols="true" defaultGridColor="true" view="pageBreakPreview" topLeftCell="A50" colorId="64" zoomScale="80" zoomScaleNormal="100" zoomScalePageLayoutView="80" workbookViewId="0">
      <selection pane="topLeft" activeCell="G53" activeCellId="0" sqref="G53"/>
    </sheetView>
  </sheetViews>
  <sheetFormatPr defaultColWidth="8.875" defaultRowHeight="13.5" zeroHeight="false" outlineLevelRow="0" outlineLevelCol="0"/>
  <cols>
    <col collapsed="false" customWidth="true" hidden="false" outlineLevel="0" max="1" min="1" style="1" width="5.25"/>
    <col collapsed="false" customWidth="true" hidden="false" outlineLevel="0" max="2" min="2" style="1" width="34.42"/>
    <col collapsed="false" customWidth="true" hidden="false" outlineLevel="0" max="3" min="3" style="1" width="7.88"/>
    <col collapsed="false" customWidth="true" hidden="false" outlineLevel="0" max="4" min="4" style="1" width="9.62"/>
    <col collapsed="false" customWidth="true" hidden="false" outlineLevel="0" max="5" min="5" style="1" width="13.62"/>
    <col collapsed="false" customWidth="true" hidden="false" outlineLevel="0" max="7" min="6" style="1" width="9.75"/>
    <col collapsed="false" customWidth="true" hidden="false" outlineLevel="0" max="8" min="8" style="1" width="10.13"/>
    <col collapsed="false" customWidth="false" hidden="false" outlineLevel="0" max="9" min="9" style="1" width="8.87"/>
    <col collapsed="false" customWidth="true" hidden="false" outlineLevel="0" max="10" min="10" style="1" width="14.43"/>
    <col collapsed="false" customWidth="true" hidden="false" outlineLevel="0" max="11" min="11" style="1" width="21.73"/>
    <col collapsed="false" customWidth="true" hidden="false" outlineLevel="0" max="12" min="12" style="1" width="10.25"/>
    <col collapsed="false" customWidth="true" hidden="false" outlineLevel="0" max="13" min="13" style="1" width="13"/>
    <col collapsed="false" customWidth="true" hidden="false" outlineLevel="0" max="14" min="14" style="1" width="11.75"/>
    <col collapsed="false" customWidth="false" hidden="false" outlineLevel="0" max="16384" min="15" style="1" width="8.87"/>
  </cols>
  <sheetData>
    <row r="1" customFormat="false" ht="15" hidden="false" customHeight="fals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customFormat="false" ht="15" hidden="false" customHeight="fals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customFormat="false" ht="15" hidden="false" customHeight="fals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customFormat="false" ht="15" hidden="false" customHeight="false" outlineLevel="0" collapsed="false">
      <c r="A4" s="3" t="s">
        <v>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customFormat="false" ht="15" hidden="false" customHeight="false" outlineLevel="0" collapsed="false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="7" customFormat="true" ht="31.5" hidden="false" customHeight="true" outlineLevel="0" collapsed="false">
      <c r="A6" s="4" t="str">
        <f aca="false">A36</f>
        <v>№ п/п</v>
      </c>
      <c r="B6" s="4" t="str">
        <f aca="false">B36</f>
        <v>Наименование товара, работы, услуги</v>
      </c>
      <c r="C6" s="4"/>
      <c r="D6" s="4"/>
      <c r="E6" s="4"/>
      <c r="F6" s="5" t="s">
        <v>1</v>
      </c>
      <c r="G6" s="5"/>
      <c r="H6" s="5" t="s">
        <v>2</v>
      </c>
      <c r="I6" s="5"/>
      <c r="J6" s="5" t="s">
        <v>3</v>
      </c>
      <c r="K6" s="5"/>
      <c r="L6" s="6"/>
      <c r="M6" s="6"/>
    </row>
    <row r="7" s="7" customFormat="true" ht="39.15" hidden="false" customHeight="true" outlineLevel="0" collapsed="false">
      <c r="A7" s="4"/>
      <c r="B7" s="8" t="s">
        <v>4</v>
      </c>
      <c r="C7" s="8"/>
      <c r="D7" s="8"/>
      <c r="E7" s="8"/>
      <c r="F7" s="9"/>
      <c r="G7" s="9"/>
      <c r="H7" s="9"/>
      <c r="I7" s="9"/>
      <c r="J7" s="9"/>
      <c r="K7" s="9"/>
      <c r="L7" s="6"/>
      <c r="M7" s="6"/>
    </row>
    <row r="8" s="7" customFormat="true" ht="27.05" hidden="false" customHeight="true" outlineLevel="0" collapsed="false">
      <c r="A8" s="4" t="n">
        <v>1</v>
      </c>
      <c r="B8" s="10" t="s">
        <v>5</v>
      </c>
      <c r="C8" s="10"/>
      <c r="D8" s="10"/>
      <c r="E8" s="10"/>
      <c r="F8" s="9" t="n">
        <v>3</v>
      </c>
      <c r="G8" s="9"/>
      <c r="H8" s="9" t="s">
        <v>6</v>
      </c>
      <c r="I8" s="9"/>
      <c r="J8" s="11" t="s">
        <v>7</v>
      </c>
      <c r="K8" s="11"/>
      <c r="L8" s="6"/>
      <c r="M8" s="6"/>
    </row>
    <row r="9" s="7" customFormat="true" ht="38.2" hidden="false" customHeight="true" outlineLevel="0" collapsed="false">
      <c r="A9" s="4" t="n">
        <v>2</v>
      </c>
      <c r="B9" s="10" t="s">
        <v>5</v>
      </c>
      <c r="C9" s="10"/>
      <c r="D9" s="10"/>
      <c r="E9" s="10"/>
      <c r="F9" s="9" t="n">
        <v>3</v>
      </c>
      <c r="G9" s="9"/>
      <c r="H9" s="9" t="s">
        <v>6</v>
      </c>
      <c r="I9" s="9"/>
      <c r="J9" s="11" t="s">
        <v>7</v>
      </c>
      <c r="K9" s="11"/>
      <c r="L9" s="6"/>
      <c r="M9" s="6"/>
    </row>
    <row r="10" s="7" customFormat="true" ht="27.05" hidden="false" customHeight="true" outlineLevel="0" collapsed="false">
      <c r="A10" s="4" t="n">
        <v>3</v>
      </c>
      <c r="B10" s="10" t="s">
        <v>5</v>
      </c>
      <c r="C10" s="10"/>
      <c r="D10" s="10"/>
      <c r="E10" s="10"/>
      <c r="F10" s="9" t="n">
        <v>3</v>
      </c>
      <c r="G10" s="9"/>
      <c r="H10" s="9" t="s">
        <v>6</v>
      </c>
      <c r="I10" s="9"/>
      <c r="J10" s="11" t="s">
        <v>7</v>
      </c>
      <c r="K10" s="11"/>
      <c r="L10" s="6"/>
      <c r="M10" s="6"/>
    </row>
    <row r="11" s="7" customFormat="true" ht="27.05" hidden="false" customHeight="true" outlineLevel="0" collapsed="false">
      <c r="A11" s="4" t="n">
        <v>4</v>
      </c>
      <c r="B11" s="10" t="s">
        <v>5</v>
      </c>
      <c r="C11" s="10"/>
      <c r="D11" s="10"/>
      <c r="E11" s="10"/>
      <c r="F11" s="9" t="n">
        <v>3</v>
      </c>
      <c r="G11" s="9"/>
      <c r="H11" s="9" t="s">
        <v>6</v>
      </c>
      <c r="I11" s="9"/>
      <c r="J11" s="11" t="s">
        <v>7</v>
      </c>
      <c r="K11" s="11"/>
      <c r="L11" s="6"/>
      <c r="M11" s="6"/>
    </row>
    <row r="12" s="7" customFormat="true" ht="27.05" hidden="false" customHeight="true" outlineLevel="0" collapsed="false">
      <c r="A12" s="4" t="n">
        <v>5</v>
      </c>
      <c r="B12" s="10" t="s">
        <v>5</v>
      </c>
      <c r="C12" s="10"/>
      <c r="D12" s="10"/>
      <c r="E12" s="10"/>
      <c r="F12" s="9" t="n">
        <v>3</v>
      </c>
      <c r="G12" s="9"/>
      <c r="H12" s="9" t="s">
        <v>6</v>
      </c>
      <c r="I12" s="9"/>
      <c r="J12" s="11" t="s">
        <v>7</v>
      </c>
      <c r="K12" s="11"/>
      <c r="L12" s="6"/>
      <c r="M12" s="6"/>
    </row>
    <row r="13" s="7" customFormat="true" ht="27.05" hidden="false" customHeight="true" outlineLevel="0" collapsed="false">
      <c r="A13" s="4" t="n">
        <v>6</v>
      </c>
      <c r="B13" s="10" t="s">
        <v>5</v>
      </c>
      <c r="C13" s="10"/>
      <c r="D13" s="10"/>
      <c r="E13" s="10"/>
      <c r="F13" s="9" t="n">
        <v>3</v>
      </c>
      <c r="G13" s="9"/>
      <c r="H13" s="9" t="s">
        <v>6</v>
      </c>
      <c r="I13" s="9"/>
      <c r="J13" s="11" t="s">
        <v>7</v>
      </c>
      <c r="K13" s="11"/>
      <c r="L13" s="6"/>
      <c r="M13" s="6"/>
    </row>
    <row r="14" s="7" customFormat="true" ht="27.05" hidden="false" customHeight="true" outlineLevel="0" collapsed="false">
      <c r="A14" s="4" t="n">
        <v>7</v>
      </c>
      <c r="B14" s="10" t="s">
        <v>5</v>
      </c>
      <c r="C14" s="10"/>
      <c r="D14" s="10"/>
      <c r="E14" s="10"/>
      <c r="F14" s="9" t="n">
        <v>3</v>
      </c>
      <c r="G14" s="9"/>
      <c r="H14" s="9" t="s">
        <v>6</v>
      </c>
      <c r="I14" s="9"/>
      <c r="J14" s="11" t="s">
        <v>7</v>
      </c>
      <c r="K14" s="11"/>
      <c r="L14" s="6"/>
      <c r="M14" s="6"/>
    </row>
    <row r="15" s="7" customFormat="true" ht="27.05" hidden="false" customHeight="true" outlineLevel="0" collapsed="false">
      <c r="A15" s="4" t="n">
        <v>8</v>
      </c>
      <c r="B15" s="10" t="s">
        <v>5</v>
      </c>
      <c r="C15" s="10"/>
      <c r="D15" s="10"/>
      <c r="E15" s="10"/>
      <c r="F15" s="9" t="n">
        <v>3</v>
      </c>
      <c r="G15" s="9"/>
      <c r="H15" s="9" t="s">
        <v>6</v>
      </c>
      <c r="I15" s="9"/>
      <c r="J15" s="11" t="s">
        <v>7</v>
      </c>
      <c r="K15" s="11"/>
      <c r="L15" s="6"/>
      <c r="M15" s="6"/>
    </row>
    <row r="16" s="7" customFormat="true" ht="27.05" hidden="false" customHeight="true" outlineLevel="0" collapsed="false">
      <c r="A16" s="4" t="n">
        <v>9</v>
      </c>
      <c r="B16" s="10" t="s">
        <v>5</v>
      </c>
      <c r="C16" s="10"/>
      <c r="D16" s="10"/>
      <c r="E16" s="10"/>
      <c r="F16" s="9" t="n">
        <v>3</v>
      </c>
      <c r="G16" s="9"/>
      <c r="H16" s="9" t="s">
        <v>6</v>
      </c>
      <c r="I16" s="9"/>
      <c r="J16" s="11" t="s">
        <v>7</v>
      </c>
      <c r="K16" s="11"/>
      <c r="L16" s="6"/>
      <c r="M16" s="6"/>
    </row>
    <row r="17" s="7" customFormat="true" ht="27.05" hidden="false" customHeight="true" outlineLevel="0" collapsed="false">
      <c r="A17" s="4" t="n">
        <v>10</v>
      </c>
      <c r="B17" s="10" t="s">
        <v>5</v>
      </c>
      <c r="C17" s="10"/>
      <c r="D17" s="10"/>
      <c r="E17" s="10"/>
      <c r="F17" s="9" t="n">
        <v>3</v>
      </c>
      <c r="G17" s="9"/>
      <c r="H17" s="9" t="s">
        <v>6</v>
      </c>
      <c r="I17" s="9"/>
      <c r="J17" s="11" t="s">
        <v>7</v>
      </c>
      <c r="K17" s="11"/>
      <c r="L17" s="6"/>
      <c r="M17" s="6"/>
    </row>
    <row r="18" s="7" customFormat="true" ht="27.05" hidden="false" customHeight="true" outlineLevel="0" collapsed="false">
      <c r="A18" s="4" t="n">
        <v>11</v>
      </c>
      <c r="B18" s="10" t="s">
        <v>5</v>
      </c>
      <c r="C18" s="10"/>
      <c r="D18" s="10"/>
      <c r="E18" s="10"/>
      <c r="F18" s="9" t="n">
        <v>3</v>
      </c>
      <c r="G18" s="9"/>
      <c r="H18" s="9" t="s">
        <v>6</v>
      </c>
      <c r="I18" s="9"/>
      <c r="J18" s="11" t="s">
        <v>7</v>
      </c>
      <c r="K18" s="11"/>
      <c r="L18" s="6"/>
      <c r="M18" s="6"/>
    </row>
    <row r="19" s="7" customFormat="true" ht="27.05" hidden="false" customHeight="true" outlineLevel="0" collapsed="false">
      <c r="A19" s="4" t="n">
        <v>12</v>
      </c>
      <c r="B19" s="10" t="s">
        <v>5</v>
      </c>
      <c r="C19" s="10"/>
      <c r="D19" s="10"/>
      <c r="E19" s="10"/>
      <c r="F19" s="9" t="n">
        <v>3</v>
      </c>
      <c r="G19" s="9"/>
      <c r="H19" s="9" t="s">
        <v>6</v>
      </c>
      <c r="I19" s="9"/>
      <c r="J19" s="11" t="s">
        <v>7</v>
      </c>
      <c r="K19" s="11"/>
      <c r="L19" s="6"/>
      <c r="M19" s="6"/>
    </row>
    <row r="20" s="7" customFormat="true" ht="41" hidden="false" customHeight="true" outlineLevel="0" collapsed="false">
      <c r="A20" s="4" t="n">
        <v>13</v>
      </c>
      <c r="B20" s="10" t="s">
        <v>8</v>
      </c>
      <c r="C20" s="10"/>
      <c r="D20" s="10"/>
      <c r="E20" s="10"/>
      <c r="F20" s="9" t="n">
        <v>3</v>
      </c>
      <c r="G20" s="9"/>
      <c r="H20" s="9" t="s">
        <v>6</v>
      </c>
      <c r="I20" s="9"/>
      <c r="J20" s="11" t="s">
        <v>7</v>
      </c>
      <c r="K20" s="11"/>
      <c r="L20" s="6"/>
      <c r="M20" s="6"/>
    </row>
    <row r="21" s="7" customFormat="true" ht="27.05" hidden="false" customHeight="true" outlineLevel="0" collapsed="false">
      <c r="A21" s="4" t="n">
        <v>14</v>
      </c>
      <c r="B21" s="10" t="s">
        <v>5</v>
      </c>
      <c r="C21" s="10"/>
      <c r="D21" s="10"/>
      <c r="E21" s="10"/>
      <c r="F21" s="9" t="n">
        <v>3</v>
      </c>
      <c r="G21" s="9"/>
      <c r="H21" s="9" t="s">
        <v>6</v>
      </c>
      <c r="I21" s="9"/>
      <c r="J21" s="11" t="s">
        <v>7</v>
      </c>
      <c r="K21" s="11"/>
      <c r="L21" s="6"/>
      <c r="M21" s="6"/>
    </row>
    <row r="22" s="7" customFormat="true" ht="27.05" hidden="false" customHeight="true" outlineLevel="0" collapsed="false">
      <c r="A22" s="4" t="n">
        <v>15</v>
      </c>
      <c r="B22" s="10" t="s">
        <v>5</v>
      </c>
      <c r="C22" s="10"/>
      <c r="D22" s="10"/>
      <c r="E22" s="10"/>
      <c r="F22" s="9" t="n">
        <v>3</v>
      </c>
      <c r="G22" s="9"/>
      <c r="H22" s="9" t="s">
        <v>6</v>
      </c>
      <c r="I22" s="9"/>
      <c r="J22" s="11" t="s">
        <v>7</v>
      </c>
      <c r="K22" s="11"/>
      <c r="L22" s="6"/>
      <c r="M22" s="6"/>
    </row>
    <row r="23" s="7" customFormat="true" ht="27.05" hidden="false" customHeight="true" outlineLevel="0" collapsed="false">
      <c r="A23" s="4" t="n">
        <v>16</v>
      </c>
      <c r="B23" s="10" t="s">
        <v>5</v>
      </c>
      <c r="C23" s="10"/>
      <c r="D23" s="10"/>
      <c r="E23" s="10"/>
      <c r="F23" s="9" t="n">
        <v>3</v>
      </c>
      <c r="G23" s="9"/>
      <c r="H23" s="9" t="s">
        <v>6</v>
      </c>
      <c r="I23" s="9"/>
      <c r="J23" s="11" t="s">
        <v>7</v>
      </c>
      <c r="K23" s="11"/>
      <c r="L23" s="6"/>
      <c r="M23" s="6"/>
    </row>
    <row r="24" s="7" customFormat="true" ht="27.05" hidden="false" customHeight="true" outlineLevel="0" collapsed="false">
      <c r="A24" s="4" t="n">
        <v>17</v>
      </c>
      <c r="B24" s="10" t="s">
        <v>9</v>
      </c>
      <c r="C24" s="10"/>
      <c r="D24" s="10"/>
      <c r="E24" s="10"/>
      <c r="F24" s="9" t="n">
        <v>3</v>
      </c>
      <c r="G24" s="9"/>
      <c r="H24" s="9" t="s">
        <v>6</v>
      </c>
      <c r="I24" s="9"/>
      <c r="J24" s="11" t="s">
        <v>7</v>
      </c>
      <c r="K24" s="11"/>
      <c r="L24" s="6"/>
      <c r="M24" s="6"/>
    </row>
    <row r="25" s="7" customFormat="true" ht="27.05" hidden="false" customHeight="true" outlineLevel="0" collapsed="false">
      <c r="A25" s="4" t="n">
        <v>18</v>
      </c>
      <c r="B25" s="10" t="s">
        <v>5</v>
      </c>
      <c r="C25" s="10"/>
      <c r="D25" s="10"/>
      <c r="E25" s="10"/>
      <c r="F25" s="9" t="n">
        <v>3</v>
      </c>
      <c r="G25" s="9"/>
      <c r="H25" s="9" t="s">
        <v>6</v>
      </c>
      <c r="I25" s="9"/>
      <c r="J25" s="11" t="s">
        <v>7</v>
      </c>
      <c r="K25" s="11"/>
      <c r="L25" s="6"/>
      <c r="M25" s="6"/>
    </row>
    <row r="26" s="7" customFormat="true" ht="36.35" hidden="false" customHeight="true" outlineLevel="0" collapsed="false">
      <c r="A26" s="4"/>
      <c r="B26" s="12" t="s">
        <v>10</v>
      </c>
      <c r="C26" s="12"/>
      <c r="D26" s="12"/>
      <c r="E26" s="12"/>
      <c r="F26" s="9"/>
      <c r="G26" s="9"/>
      <c r="H26" s="9"/>
      <c r="I26" s="9"/>
      <c r="J26" s="9"/>
      <c r="K26" s="9"/>
      <c r="L26" s="6"/>
      <c r="M26" s="6"/>
    </row>
    <row r="27" s="7" customFormat="true" ht="41.95" hidden="false" customHeight="true" outlineLevel="0" collapsed="false">
      <c r="A27" s="4" t="n">
        <v>1</v>
      </c>
      <c r="B27" s="10" t="s">
        <v>11</v>
      </c>
      <c r="C27" s="10"/>
      <c r="D27" s="10"/>
      <c r="E27" s="10"/>
      <c r="F27" s="9" t="n">
        <v>42</v>
      </c>
      <c r="G27" s="9"/>
      <c r="H27" s="9" t="s">
        <v>6</v>
      </c>
      <c r="I27" s="9"/>
      <c r="J27" s="13" t="s">
        <v>7</v>
      </c>
      <c r="K27" s="13"/>
      <c r="L27" s="6"/>
      <c r="M27" s="6"/>
    </row>
    <row r="28" s="7" customFormat="true" ht="36.35" hidden="false" customHeight="true" outlineLevel="0" collapsed="false">
      <c r="A28" s="4"/>
      <c r="B28" s="8" t="s">
        <v>12</v>
      </c>
      <c r="C28" s="8"/>
      <c r="D28" s="8"/>
      <c r="E28" s="8"/>
      <c r="F28" s="9"/>
      <c r="G28" s="9"/>
      <c r="H28" s="9"/>
      <c r="I28" s="9"/>
      <c r="J28" s="9"/>
      <c r="K28" s="9"/>
      <c r="L28" s="6"/>
      <c r="M28" s="6"/>
    </row>
    <row r="29" s="7" customFormat="true" ht="27.05" hidden="false" customHeight="true" outlineLevel="0" collapsed="false">
      <c r="A29" s="4" t="n">
        <v>1</v>
      </c>
      <c r="B29" s="10" t="s">
        <v>13</v>
      </c>
      <c r="C29" s="10"/>
      <c r="D29" s="10"/>
      <c r="E29" s="10"/>
      <c r="F29" s="9" t="n">
        <v>18</v>
      </c>
      <c r="G29" s="9"/>
      <c r="H29" s="13" t="s">
        <v>6</v>
      </c>
      <c r="I29" s="13"/>
      <c r="J29" s="13" t="s">
        <v>7</v>
      </c>
      <c r="K29" s="13"/>
      <c r="L29" s="6"/>
      <c r="M29" s="6"/>
    </row>
    <row r="30" customFormat="false" ht="15" hidden="false" customHeight="true" outlineLevel="0" collapsed="false">
      <c r="A30" s="14" t="s">
        <v>14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</row>
    <row r="31" customFormat="false" ht="42.75" hidden="false" customHeight="true" outlineLevel="0" collapsed="false">
      <c r="A31" s="15" t="s">
        <v>15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</row>
    <row r="32" customFormat="false" ht="19.5" hidden="false" customHeight="true" outlineLevel="0" collapsed="false">
      <c r="A32" s="14" t="s">
        <v>16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</row>
    <row r="33" customFormat="false" ht="30" hidden="false" customHeight="true" outlineLevel="0" collapsed="false">
      <c r="A33" s="16" t="s">
        <v>17</v>
      </c>
      <c r="B33" s="14" t="s">
        <v>18</v>
      </c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</row>
    <row r="34" customFormat="false" ht="70.5" hidden="false" customHeight="true" outlineLevel="0" collapsed="false">
      <c r="A34" s="17"/>
      <c r="B34" s="14" t="s">
        <v>19</v>
      </c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</row>
    <row r="35" customFormat="false" ht="13.5" hidden="false" customHeight="true" outlineLevel="0" collapsed="false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</row>
    <row r="36" customFormat="false" ht="81.75" hidden="false" customHeight="true" outlineLevel="0" collapsed="false">
      <c r="A36" s="19" t="s">
        <v>20</v>
      </c>
      <c r="B36" s="19" t="s">
        <v>21</v>
      </c>
      <c r="C36" s="19" t="s">
        <v>2</v>
      </c>
      <c r="D36" s="19" t="s">
        <v>22</v>
      </c>
      <c r="E36" s="20" t="s">
        <v>23</v>
      </c>
      <c r="F36" s="20" t="s">
        <v>24</v>
      </c>
      <c r="G36" s="20" t="s">
        <v>25</v>
      </c>
      <c r="H36" s="20" t="s">
        <v>26</v>
      </c>
      <c r="I36" s="20" t="s">
        <v>27</v>
      </c>
      <c r="J36" s="20"/>
      <c r="K36" s="20" t="s">
        <v>28</v>
      </c>
      <c r="L36" s="20" t="s">
        <v>29</v>
      </c>
      <c r="M36" s="20" t="s">
        <v>30</v>
      </c>
    </row>
    <row r="37" customFormat="false" ht="64.35" hidden="false" customHeight="true" outlineLevel="0" collapsed="false">
      <c r="A37" s="21"/>
      <c r="B37" s="8" t="s">
        <v>4</v>
      </c>
      <c r="C37" s="22"/>
      <c r="D37" s="22"/>
      <c r="E37" s="23"/>
      <c r="F37" s="24"/>
      <c r="G37" s="24"/>
      <c r="H37" s="25"/>
      <c r="I37" s="26"/>
      <c r="J37" s="27"/>
      <c r="K37" s="28"/>
      <c r="L37" s="28"/>
      <c r="M37" s="29"/>
      <c r="N37" s="30"/>
    </row>
    <row r="38" customFormat="false" ht="34.5" hidden="false" customHeight="true" outlineLevel="0" collapsed="false">
      <c r="A38" s="21" t="n">
        <v>1</v>
      </c>
      <c r="B38" s="10" t="s">
        <v>5</v>
      </c>
      <c r="C38" s="22" t="s">
        <v>6</v>
      </c>
      <c r="D38" s="22" t="n">
        <v>3</v>
      </c>
      <c r="E38" s="23" t="n">
        <v>3500</v>
      </c>
      <c r="F38" s="23" t="n">
        <v>5250</v>
      </c>
      <c r="G38" s="24" t="n">
        <v>3754.12</v>
      </c>
      <c r="H38" s="25"/>
      <c r="I38" s="26" t="n">
        <f aca="false">ROUND(SUM(E38:H38)/3,2)</f>
        <v>4168.04</v>
      </c>
      <c r="J38" s="27"/>
      <c r="K38" s="28" t="n">
        <f aca="false">SQRT(VARA(E38:H38))</f>
        <v>945.580416886898</v>
      </c>
      <c r="L38" s="28" t="n">
        <f aca="false">K38/I38*100</f>
        <v>22.6864525505249</v>
      </c>
      <c r="M38" s="29" t="n">
        <f aca="false">D38*I38</f>
        <v>12504.12</v>
      </c>
      <c r="N38" s="30"/>
    </row>
    <row r="39" customFormat="false" ht="45.7" hidden="false" customHeight="true" outlineLevel="0" collapsed="false">
      <c r="A39" s="21" t="n">
        <v>2</v>
      </c>
      <c r="B39" s="10" t="s">
        <v>5</v>
      </c>
      <c r="C39" s="22" t="s">
        <v>6</v>
      </c>
      <c r="D39" s="22" t="n">
        <v>3</v>
      </c>
      <c r="E39" s="23" t="n">
        <v>3500</v>
      </c>
      <c r="F39" s="23" t="n">
        <v>5250</v>
      </c>
      <c r="G39" s="24" t="n">
        <v>3754.12</v>
      </c>
      <c r="H39" s="25"/>
      <c r="I39" s="26" t="n">
        <f aca="false">ROUND(SUM(E39:H39)/3,2)</f>
        <v>4168.04</v>
      </c>
      <c r="J39" s="27"/>
      <c r="K39" s="28" t="n">
        <f aca="false">SQRT(VARA(E39:H39))</f>
        <v>945.580416886898</v>
      </c>
      <c r="L39" s="28" t="n">
        <f aca="false">K39/I39*100</f>
        <v>22.6864525505249</v>
      </c>
      <c r="M39" s="29" t="n">
        <f aca="false">D39*I39</f>
        <v>12504.12</v>
      </c>
      <c r="N39" s="30"/>
    </row>
    <row r="40" customFormat="false" ht="41" hidden="false" customHeight="true" outlineLevel="0" collapsed="false">
      <c r="A40" s="21" t="n">
        <v>3</v>
      </c>
      <c r="B40" s="10" t="s">
        <v>5</v>
      </c>
      <c r="C40" s="22" t="s">
        <v>6</v>
      </c>
      <c r="D40" s="22" t="n">
        <v>3</v>
      </c>
      <c r="E40" s="23" t="n">
        <v>3500</v>
      </c>
      <c r="F40" s="23" t="n">
        <v>5250</v>
      </c>
      <c r="G40" s="24" t="n">
        <v>3754.12</v>
      </c>
      <c r="H40" s="25"/>
      <c r="I40" s="26" t="n">
        <f aca="false">ROUND(SUM(E40:H40)/3,2)</f>
        <v>4168.04</v>
      </c>
      <c r="J40" s="27"/>
      <c r="K40" s="28" t="n">
        <f aca="false">SQRT(VARA(E40:H40))</f>
        <v>945.580416886898</v>
      </c>
      <c r="L40" s="28" t="n">
        <f aca="false">K40/I40*100</f>
        <v>22.6864525505249</v>
      </c>
      <c r="M40" s="29" t="n">
        <f aca="false">D40*I40</f>
        <v>12504.12</v>
      </c>
      <c r="N40" s="30"/>
    </row>
    <row r="41" customFormat="false" ht="41" hidden="false" customHeight="true" outlineLevel="0" collapsed="false">
      <c r="A41" s="21" t="n">
        <v>4</v>
      </c>
      <c r="B41" s="10" t="s">
        <v>5</v>
      </c>
      <c r="C41" s="22" t="s">
        <v>6</v>
      </c>
      <c r="D41" s="22" t="n">
        <v>3</v>
      </c>
      <c r="E41" s="23" t="n">
        <v>3500</v>
      </c>
      <c r="F41" s="23" t="n">
        <v>5250</v>
      </c>
      <c r="G41" s="24" t="n">
        <v>3754.12</v>
      </c>
      <c r="H41" s="25"/>
      <c r="I41" s="26" t="n">
        <f aca="false">ROUND(SUM(E41:H41)/3,2)</f>
        <v>4168.04</v>
      </c>
      <c r="J41" s="27"/>
      <c r="K41" s="28" t="n">
        <f aca="false">SQRT(VARA(E41:H41))</f>
        <v>945.580416886898</v>
      </c>
      <c r="L41" s="28" t="n">
        <f aca="false">K41/I41*100</f>
        <v>22.6864525505249</v>
      </c>
      <c r="M41" s="29" t="n">
        <f aca="false">D41*I41</f>
        <v>12504.12</v>
      </c>
      <c r="N41" s="30"/>
    </row>
    <row r="42" customFormat="false" ht="41" hidden="false" customHeight="true" outlineLevel="0" collapsed="false">
      <c r="A42" s="21" t="n">
        <v>5</v>
      </c>
      <c r="B42" s="10" t="s">
        <v>5</v>
      </c>
      <c r="C42" s="22" t="s">
        <v>6</v>
      </c>
      <c r="D42" s="22" t="n">
        <v>3</v>
      </c>
      <c r="E42" s="23" t="n">
        <v>3500</v>
      </c>
      <c r="F42" s="23" t="n">
        <v>5250</v>
      </c>
      <c r="G42" s="24" t="n">
        <v>3754.12</v>
      </c>
      <c r="H42" s="25"/>
      <c r="I42" s="26" t="n">
        <f aca="false">ROUND(SUM(E42:H42)/3,2)</f>
        <v>4168.04</v>
      </c>
      <c r="J42" s="27"/>
      <c r="K42" s="28" t="n">
        <f aca="false">SQRT(VARA(E42:H42))</f>
        <v>945.580416886898</v>
      </c>
      <c r="L42" s="28" t="n">
        <f aca="false">K42/I42*100</f>
        <v>22.6864525505249</v>
      </c>
      <c r="M42" s="29" t="n">
        <f aca="false">D42*I42</f>
        <v>12504.12</v>
      </c>
      <c r="N42" s="30"/>
    </row>
    <row r="43" customFormat="false" ht="41" hidden="false" customHeight="true" outlineLevel="0" collapsed="false">
      <c r="A43" s="21" t="n">
        <v>6</v>
      </c>
      <c r="B43" s="10" t="s">
        <v>5</v>
      </c>
      <c r="C43" s="22" t="s">
        <v>6</v>
      </c>
      <c r="D43" s="22" t="n">
        <v>3</v>
      </c>
      <c r="E43" s="23" t="n">
        <v>3500</v>
      </c>
      <c r="F43" s="23" t="n">
        <v>5250</v>
      </c>
      <c r="G43" s="24" t="n">
        <v>3754.12</v>
      </c>
      <c r="H43" s="25"/>
      <c r="I43" s="26" t="n">
        <f aca="false">ROUND(SUM(E43:H43)/3,2)</f>
        <v>4168.04</v>
      </c>
      <c r="J43" s="27"/>
      <c r="K43" s="28" t="n">
        <f aca="false">SQRT(VARA(E43:H43))</f>
        <v>945.580416886898</v>
      </c>
      <c r="L43" s="28" t="n">
        <f aca="false">K43/I43*100</f>
        <v>22.6864525505249</v>
      </c>
      <c r="M43" s="29" t="n">
        <f aca="false">D43*I43</f>
        <v>12504.12</v>
      </c>
      <c r="N43" s="30"/>
    </row>
    <row r="44" customFormat="false" ht="41" hidden="false" customHeight="true" outlineLevel="0" collapsed="false">
      <c r="A44" s="21" t="n">
        <v>7</v>
      </c>
      <c r="B44" s="10" t="s">
        <v>5</v>
      </c>
      <c r="C44" s="22" t="s">
        <v>6</v>
      </c>
      <c r="D44" s="22" t="n">
        <v>3</v>
      </c>
      <c r="E44" s="23" t="n">
        <v>3500</v>
      </c>
      <c r="F44" s="23" t="n">
        <v>5250</v>
      </c>
      <c r="G44" s="24" t="n">
        <v>3754.12</v>
      </c>
      <c r="H44" s="25"/>
      <c r="I44" s="26" t="n">
        <f aca="false">ROUND(SUM(E44:H44)/3,2)</f>
        <v>4168.04</v>
      </c>
      <c r="J44" s="27"/>
      <c r="K44" s="28" t="n">
        <f aca="false">SQRT(VARA(E44:H44))</f>
        <v>945.580416886898</v>
      </c>
      <c r="L44" s="28" t="n">
        <f aca="false">K44/I44*100</f>
        <v>22.6864525505249</v>
      </c>
      <c r="M44" s="29" t="n">
        <f aca="false">D44*I44</f>
        <v>12504.12</v>
      </c>
      <c r="N44" s="30"/>
    </row>
    <row r="45" customFormat="false" ht="41" hidden="false" customHeight="true" outlineLevel="0" collapsed="false">
      <c r="A45" s="21" t="n">
        <v>8</v>
      </c>
      <c r="B45" s="10" t="s">
        <v>5</v>
      </c>
      <c r="C45" s="22" t="s">
        <v>6</v>
      </c>
      <c r="D45" s="22" t="n">
        <v>3</v>
      </c>
      <c r="E45" s="23" t="n">
        <v>3500</v>
      </c>
      <c r="F45" s="23" t="n">
        <v>5250</v>
      </c>
      <c r="G45" s="24" t="n">
        <v>3754.12</v>
      </c>
      <c r="H45" s="25"/>
      <c r="I45" s="26" t="n">
        <f aca="false">ROUND(SUM(E45:H45)/3,2)</f>
        <v>4168.04</v>
      </c>
      <c r="J45" s="27"/>
      <c r="K45" s="28" t="n">
        <f aca="false">SQRT(VARA(E45:H45))</f>
        <v>945.580416886898</v>
      </c>
      <c r="L45" s="28" t="n">
        <f aca="false">K45/I45*100</f>
        <v>22.6864525505249</v>
      </c>
      <c r="M45" s="29" t="n">
        <f aca="false">D45*I45</f>
        <v>12504.12</v>
      </c>
      <c r="N45" s="30"/>
    </row>
    <row r="46" customFormat="false" ht="41" hidden="false" customHeight="true" outlineLevel="0" collapsed="false">
      <c r="A46" s="21" t="n">
        <v>9</v>
      </c>
      <c r="B46" s="10" t="s">
        <v>5</v>
      </c>
      <c r="C46" s="22" t="s">
        <v>6</v>
      </c>
      <c r="D46" s="22" t="n">
        <v>3</v>
      </c>
      <c r="E46" s="23" t="n">
        <v>3500</v>
      </c>
      <c r="F46" s="23" t="n">
        <v>5250</v>
      </c>
      <c r="G46" s="24" t="n">
        <v>3754.12</v>
      </c>
      <c r="H46" s="25"/>
      <c r="I46" s="26" t="n">
        <f aca="false">ROUND(SUM(E46:H46)/3,2)</f>
        <v>4168.04</v>
      </c>
      <c r="J46" s="27"/>
      <c r="K46" s="28" t="n">
        <f aca="false">SQRT(VARA(E46:H46))</f>
        <v>945.580416886898</v>
      </c>
      <c r="L46" s="28" t="n">
        <f aca="false">K46/I46*100</f>
        <v>22.6864525505249</v>
      </c>
      <c r="M46" s="29" t="n">
        <f aca="false">D46*I46</f>
        <v>12504.12</v>
      </c>
      <c r="N46" s="30"/>
    </row>
    <row r="47" customFormat="false" ht="41" hidden="false" customHeight="true" outlineLevel="0" collapsed="false">
      <c r="A47" s="21" t="n">
        <v>10</v>
      </c>
      <c r="B47" s="10" t="s">
        <v>5</v>
      </c>
      <c r="C47" s="22" t="s">
        <v>6</v>
      </c>
      <c r="D47" s="22" t="n">
        <v>3</v>
      </c>
      <c r="E47" s="23" t="n">
        <v>3500</v>
      </c>
      <c r="F47" s="23" t="n">
        <v>5250</v>
      </c>
      <c r="G47" s="24" t="n">
        <v>3754.12</v>
      </c>
      <c r="H47" s="25"/>
      <c r="I47" s="26" t="n">
        <f aca="false">ROUND(SUM(E47:H47)/3,2)</f>
        <v>4168.04</v>
      </c>
      <c r="J47" s="27"/>
      <c r="K47" s="28" t="n">
        <f aca="false">SQRT(VARA(E47:H47))</f>
        <v>945.580416886898</v>
      </c>
      <c r="L47" s="28" t="n">
        <f aca="false">K47/I47*100</f>
        <v>22.6864525505249</v>
      </c>
      <c r="M47" s="29" t="n">
        <f aca="false">D47*I47</f>
        <v>12504.12</v>
      </c>
      <c r="N47" s="30"/>
    </row>
    <row r="48" customFormat="false" ht="41" hidden="false" customHeight="true" outlineLevel="0" collapsed="false">
      <c r="A48" s="21" t="n">
        <v>11</v>
      </c>
      <c r="B48" s="10" t="s">
        <v>5</v>
      </c>
      <c r="C48" s="22" t="s">
        <v>6</v>
      </c>
      <c r="D48" s="22" t="n">
        <v>3</v>
      </c>
      <c r="E48" s="23" t="n">
        <v>3500</v>
      </c>
      <c r="F48" s="23" t="n">
        <v>5250</v>
      </c>
      <c r="G48" s="24" t="n">
        <v>3754.12</v>
      </c>
      <c r="H48" s="25"/>
      <c r="I48" s="26" t="n">
        <f aca="false">ROUND(SUM(E48:H48)/3,2)</f>
        <v>4168.04</v>
      </c>
      <c r="J48" s="27"/>
      <c r="K48" s="28" t="n">
        <f aca="false">SQRT(VARA(E48:H48))</f>
        <v>945.580416886898</v>
      </c>
      <c r="L48" s="28" t="n">
        <f aca="false">K48/I48*100</f>
        <v>22.6864525505249</v>
      </c>
      <c r="M48" s="29" t="n">
        <f aca="false">D48*I48</f>
        <v>12504.12</v>
      </c>
      <c r="N48" s="30"/>
    </row>
    <row r="49" customFormat="false" ht="41" hidden="false" customHeight="true" outlineLevel="0" collapsed="false">
      <c r="A49" s="21" t="n">
        <v>12</v>
      </c>
      <c r="B49" s="10" t="s">
        <v>5</v>
      </c>
      <c r="C49" s="22" t="s">
        <v>6</v>
      </c>
      <c r="D49" s="22" t="n">
        <v>3</v>
      </c>
      <c r="E49" s="23" t="n">
        <v>3500</v>
      </c>
      <c r="F49" s="23" t="n">
        <v>5250</v>
      </c>
      <c r="G49" s="24" t="n">
        <v>3754.12</v>
      </c>
      <c r="H49" s="25"/>
      <c r="I49" s="26" t="n">
        <f aca="false">ROUND(SUM(E49:H49)/3,2)</f>
        <v>4168.04</v>
      </c>
      <c r="J49" s="27"/>
      <c r="K49" s="28" t="n">
        <f aca="false">SQRT(VARA(E49:H49))</f>
        <v>945.580416886898</v>
      </c>
      <c r="L49" s="28" t="n">
        <f aca="false">K49/I49*100</f>
        <v>22.6864525505249</v>
      </c>
      <c r="M49" s="29" t="n">
        <f aca="false">D49*I49</f>
        <v>12504.12</v>
      </c>
      <c r="N49" s="30"/>
    </row>
    <row r="50" customFormat="false" ht="71.8" hidden="false" customHeight="true" outlineLevel="0" collapsed="false">
      <c r="A50" s="21" t="n">
        <v>13</v>
      </c>
      <c r="B50" s="10" t="s">
        <v>8</v>
      </c>
      <c r="C50" s="22" t="s">
        <v>6</v>
      </c>
      <c r="D50" s="22" t="n">
        <v>3</v>
      </c>
      <c r="E50" s="23" t="n">
        <v>3800</v>
      </c>
      <c r="F50" s="23" t="n">
        <v>4850</v>
      </c>
      <c r="G50" s="24" t="n">
        <v>3781.93</v>
      </c>
      <c r="H50" s="25"/>
      <c r="I50" s="26" t="n">
        <f aca="false">ROUND(SUM(E50:H50)/3,2)</f>
        <v>4143.98</v>
      </c>
      <c r="J50" s="27"/>
      <c r="K50" s="28" t="n">
        <f aca="false">SQRT(VARA(E50:H50))</f>
        <v>611.500892585885</v>
      </c>
      <c r="L50" s="28" t="n">
        <f aca="false">K50/I50*100</f>
        <v>14.7563668884957</v>
      </c>
      <c r="M50" s="29" t="n">
        <f aca="false">D50*I50</f>
        <v>12431.94</v>
      </c>
      <c r="N50" s="30"/>
    </row>
    <row r="51" customFormat="false" ht="41" hidden="false" customHeight="true" outlineLevel="0" collapsed="false">
      <c r="A51" s="21" t="n">
        <v>14</v>
      </c>
      <c r="B51" s="10" t="s">
        <v>5</v>
      </c>
      <c r="C51" s="22" t="s">
        <v>6</v>
      </c>
      <c r="D51" s="22" t="n">
        <v>3</v>
      </c>
      <c r="E51" s="23" t="n">
        <v>3500</v>
      </c>
      <c r="F51" s="23" t="n">
        <v>5250</v>
      </c>
      <c r="G51" s="24" t="n">
        <v>3754.12</v>
      </c>
      <c r="H51" s="25"/>
      <c r="I51" s="26" t="n">
        <f aca="false">ROUND(SUM(E51:H51)/3,2)</f>
        <v>4168.04</v>
      </c>
      <c r="J51" s="27"/>
      <c r="K51" s="28" t="n">
        <f aca="false">SQRT(VARA(E51:H51))</f>
        <v>945.580416886898</v>
      </c>
      <c r="L51" s="28" t="n">
        <f aca="false">K51/I51*100</f>
        <v>22.6864525505249</v>
      </c>
      <c r="M51" s="29" t="n">
        <f aca="false">D51*I51</f>
        <v>12504.12</v>
      </c>
      <c r="N51" s="30"/>
    </row>
    <row r="52" customFormat="false" ht="41" hidden="false" customHeight="true" outlineLevel="0" collapsed="false">
      <c r="A52" s="21" t="n">
        <v>15</v>
      </c>
      <c r="B52" s="10" t="s">
        <v>5</v>
      </c>
      <c r="C52" s="22" t="s">
        <v>6</v>
      </c>
      <c r="D52" s="22" t="n">
        <v>3</v>
      </c>
      <c r="E52" s="23" t="n">
        <v>3500</v>
      </c>
      <c r="F52" s="23" t="n">
        <v>5250</v>
      </c>
      <c r="G52" s="24" t="n">
        <v>3754.12</v>
      </c>
      <c r="H52" s="25"/>
      <c r="I52" s="26" t="n">
        <f aca="false">ROUND(SUM(E52:H52)/3,2)</f>
        <v>4168.04</v>
      </c>
      <c r="J52" s="27"/>
      <c r="K52" s="28" t="n">
        <f aca="false">SQRT(VARA(E52:H52))</f>
        <v>945.580416886898</v>
      </c>
      <c r="L52" s="28" t="n">
        <f aca="false">K52/I52*100</f>
        <v>22.6864525505249</v>
      </c>
      <c r="M52" s="29" t="n">
        <f aca="false">D52*I52</f>
        <v>12504.12</v>
      </c>
      <c r="N52" s="30"/>
    </row>
    <row r="53" customFormat="false" ht="41" hidden="false" customHeight="true" outlineLevel="0" collapsed="false">
      <c r="A53" s="21" t="n">
        <v>16</v>
      </c>
      <c r="B53" s="10" t="s">
        <v>5</v>
      </c>
      <c r="C53" s="22" t="s">
        <v>6</v>
      </c>
      <c r="D53" s="22" t="n">
        <v>3</v>
      </c>
      <c r="E53" s="23" t="n">
        <v>3500</v>
      </c>
      <c r="F53" s="23" t="n">
        <v>5250</v>
      </c>
      <c r="G53" s="24" t="n">
        <v>3754.12</v>
      </c>
      <c r="H53" s="25"/>
      <c r="I53" s="26" t="n">
        <f aca="false">ROUND(SUM(E53:H53)/3,2)</f>
        <v>4168.04</v>
      </c>
      <c r="J53" s="27"/>
      <c r="K53" s="28" t="n">
        <f aca="false">SQRT(VARA(E53:H53))</f>
        <v>945.580416886898</v>
      </c>
      <c r="L53" s="28" t="n">
        <f aca="false">K53/I53*100</f>
        <v>22.6864525505249</v>
      </c>
      <c r="M53" s="29" t="n">
        <f aca="false">D53*I53</f>
        <v>12504.12</v>
      </c>
      <c r="N53" s="30"/>
    </row>
    <row r="54" customFormat="false" ht="41" hidden="false" customHeight="true" outlineLevel="0" collapsed="false">
      <c r="A54" s="21" t="n">
        <v>17</v>
      </c>
      <c r="B54" s="10" t="s">
        <v>9</v>
      </c>
      <c r="C54" s="22" t="s">
        <v>6</v>
      </c>
      <c r="D54" s="22" t="n">
        <v>3</v>
      </c>
      <c r="E54" s="23" t="n">
        <v>1750</v>
      </c>
      <c r="F54" s="23" t="n">
        <v>2580</v>
      </c>
      <c r="G54" s="24" t="n">
        <v>2113</v>
      </c>
      <c r="H54" s="25"/>
      <c r="I54" s="26" t="n">
        <f aca="false">ROUND(SUM(E54:H54)/3,2)</f>
        <v>2147.67</v>
      </c>
      <c r="J54" s="27"/>
      <c r="K54" s="28" t="n">
        <f aca="false">SQRT(VARA(E54:H54))</f>
        <v>416.084526668961</v>
      </c>
      <c r="L54" s="28" t="n">
        <f aca="false">K54/I54*100</f>
        <v>19.3737644362943</v>
      </c>
      <c r="M54" s="29" t="n">
        <f aca="false">D54*I54</f>
        <v>6443.01</v>
      </c>
      <c r="N54" s="30"/>
    </row>
    <row r="55" customFormat="false" ht="41" hidden="false" customHeight="true" outlineLevel="0" collapsed="false">
      <c r="A55" s="21" t="n">
        <v>18</v>
      </c>
      <c r="B55" s="10" t="s">
        <v>5</v>
      </c>
      <c r="C55" s="22" t="s">
        <v>6</v>
      </c>
      <c r="D55" s="22" t="n">
        <v>3</v>
      </c>
      <c r="E55" s="23" t="n">
        <v>3500</v>
      </c>
      <c r="F55" s="23" t="n">
        <v>5250</v>
      </c>
      <c r="G55" s="24" t="n">
        <v>3754.12</v>
      </c>
      <c r="H55" s="25"/>
      <c r="I55" s="26" t="n">
        <f aca="false">ROUND(SUM(E55:H55)/3,2)</f>
        <v>4168.04</v>
      </c>
      <c r="J55" s="27"/>
      <c r="K55" s="28" t="n">
        <f aca="false">SQRT(VARA(E55:H55))</f>
        <v>945.580416886898</v>
      </c>
      <c r="L55" s="28" t="n">
        <f aca="false">K55/I55*100</f>
        <v>22.6864525505249</v>
      </c>
      <c r="M55" s="29" t="n">
        <f aca="false">D55*I55</f>
        <v>12504.12</v>
      </c>
      <c r="N55" s="30"/>
    </row>
    <row r="56" customFormat="false" ht="58.75" hidden="false" customHeight="true" outlineLevel="0" collapsed="false">
      <c r="A56" s="21"/>
      <c r="B56" s="12" t="s">
        <v>10</v>
      </c>
      <c r="C56" s="22"/>
      <c r="D56" s="22"/>
      <c r="E56" s="23"/>
      <c r="F56" s="23"/>
      <c r="G56" s="24"/>
      <c r="H56" s="25"/>
      <c r="I56" s="26"/>
      <c r="J56" s="27"/>
      <c r="K56" s="28"/>
      <c r="L56" s="28"/>
      <c r="M56" s="29"/>
      <c r="N56" s="30"/>
    </row>
    <row r="57" customFormat="false" ht="34.5" hidden="false" customHeight="true" outlineLevel="0" collapsed="false">
      <c r="A57" s="21" t="n">
        <v>1</v>
      </c>
      <c r="B57" s="10" t="s">
        <v>11</v>
      </c>
      <c r="C57" s="22" t="s">
        <v>6</v>
      </c>
      <c r="D57" s="22" t="n">
        <v>42</v>
      </c>
      <c r="E57" s="23" t="n">
        <v>2100</v>
      </c>
      <c r="F57" s="23" t="n">
        <v>3300</v>
      </c>
      <c r="G57" s="24" t="n">
        <v>1986.3</v>
      </c>
      <c r="H57" s="25"/>
      <c r="I57" s="26" t="n">
        <f aca="false">ROUND(SUM(E57:H57)/3,2)</f>
        <v>2462.1</v>
      </c>
      <c r="J57" s="27"/>
      <c r="K57" s="28" t="n">
        <f aca="false">SQRT(VARA(E57:H57))</f>
        <v>727.866217103116</v>
      </c>
      <c r="L57" s="28" t="n">
        <f aca="false">K57/I57*100</f>
        <v>29.5628210512618</v>
      </c>
      <c r="M57" s="29" t="n">
        <f aca="false">D57*I57</f>
        <v>103408.2</v>
      </c>
      <c r="N57" s="30"/>
    </row>
    <row r="58" customFormat="false" ht="65.25" hidden="false" customHeight="true" outlineLevel="0" collapsed="false">
      <c r="A58" s="21"/>
      <c r="B58" s="8" t="s">
        <v>31</v>
      </c>
      <c r="C58" s="22"/>
      <c r="D58" s="22"/>
      <c r="E58" s="23"/>
      <c r="F58" s="23"/>
      <c r="G58" s="24"/>
      <c r="H58" s="25"/>
      <c r="I58" s="26"/>
      <c r="J58" s="27"/>
      <c r="K58" s="28"/>
      <c r="L58" s="28"/>
      <c r="M58" s="29"/>
      <c r="N58" s="30"/>
    </row>
    <row r="59" customFormat="false" ht="31.7" hidden="false" customHeight="true" outlineLevel="0" collapsed="false">
      <c r="A59" s="21" t="n">
        <v>1</v>
      </c>
      <c r="B59" s="10" t="s">
        <v>13</v>
      </c>
      <c r="C59" s="22" t="s">
        <v>6</v>
      </c>
      <c r="D59" s="22" t="n">
        <v>18</v>
      </c>
      <c r="E59" s="23" t="n">
        <v>3100</v>
      </c>
      <c r="F59" s="23" t="n">
        <v>2830</v>
      </c>
      <c r="G59" s="24" t="n">
        <v>2817.91</v>
      </c>
      <c r="H59" s="25"/>
      <c r="I59" s="26" t="n">
        <f aca="false">ROUND(SUM(E59:H59)/3,2)</f>
        <v>2915.97</v>
      </c>
      <c r="J59" s="27"/>
      <c r="K59" s="28" t="n">
        <f aca="false">SQRT(VARA(E59:H59))</f>
        <v>159.489255750975</v>
      </c>
      <c r="L59" s="28" t="n">
        <f aca="false">K59/I59*100</f>
        <v>5.46950948572775</v>
      </c>
      <c r="M59" s="29" t="n">
        <f aca="false">D59*I59</f>
        <v>52487.46</v>
      </c>
      <c r="N59" s="30"/>
    </row>
    <row r="60" customFormat="false" ht="15" hidden="false" customHeight="false" outlineLevel="0" collapsed="false">
      <c r="A60" s="31" t="s">
        <v>32</v>
      </c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2" t="n">
        <v>374836.53</v>
      </c>
    </row>
    <row r="61" customFormat="false" ht="13.5" hidden="false" customHeight="false" outlineLevel="0" collapsed="false">
      <c r="A61" s="33"/>
      <c r="B61" s="33"/>
      <c r="C61" s="33"/>
      <c r="D61" s="33"/>
      <c r="E61" s="34" t="s">
        <v>33</v>
      </c>
      <c r="F61" s="34"/>
      <c r="G61" s="33"/>
      <c r="H61" s="33"/>
      <c r="I61" s="33"/>
      <c r="J61" s="33"/>
      <c r="K61" s="33" t="s">
        <v>33</v>
      </c>
      <c r="L61" s="33"/>
      <c r="M61" s="35"/>
      <c r="N61" s="36"/>
    </row>
    <row r="62" customFormat="false" ht="21" hidden="false" customHeight="true" outlineLevel="0" collapsed="false">
      <c r="A62" s="37"/>
      <c r="B62" s="38" t="s">
        <v>34</v>
      </c>
      <c r="C62" s="38"/>
      <c r="D62" s="38"/>
      <c r="E62" s="39"/>
      <c r="F62" s="40" t="s">
        <v>35</v>
      </c>
      <c r="G62" s="40"/>
      <c r="H62" s="40"/>
      <c r="I62" s="41"/>
      <c r="J62" s="41"/>
      <c r="K62" s="41"/>
      <c r="L62" s="41"/>
      <c r="M62" s="41"/>
    </row>
    <row r="63" customFormat="false" ht="5.25" hidden="false" customHeight="true" outlineLevel="0" collapsed="false"/>
    <row r="64" s="42" customFormat="true" ht="54.75" hidden="false" customHeight="true" outlineLevel="0" collapsed="false">
      <c r="B64" s="43" t="s">
        <v>36</v>
      </c>
      <c r="C64" s="43"/>
      <c r="D64" s="43"/>
      <c r="E64" s="43"/>
      <c r="F64" s="43"/>
      <c r="G64" s="43"/>
      <c r="I64" s="43" t="s">
        <v>37</v>
      </c>
      <c r="J64" s="43"/>
      <c r="K64" s="43"/>
      <c r="L64" s="43"/>
      <c r="M64" s="43"/>
    </row>
    <row r="65" s="42" customFormat="true" ht="66.75" hidden="false" customHeight="true" outlineLevel="0" collapsed="false">
      <c r="B65" s="43"/>
      <c r="C65" s="43"/>
      <c r="D65" s="43"/>
      <c r="E65" s="43"/>
      <c r="F65" s="43"/>
      <c r="G65" s="43"/>
      <c r="I65" s="44"/>
      <c r="J65" s="44"/>
      <c r="K65" s="44"/>
      <c r="L65" s="44"/>
      <c r="M65" s="44"/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37">
    <mergeCell ref="A1:M1"/>
    <mergeCell ref="A2:M2"/>
    <mergeCell ref="A3:M3"/>
    <mergeCell ref="A4:M4"/>
    <mergeCell ref="A5:M5"/>
    <mergeCell ref="B6:E6"/>
    <mergeCell ref="F6:G6"/>
    <mergeCell ref="H6:I6"/>
    <mergeCell ref="J6:K6"/>
    <mergeCell ref="L6:M6"/>
    <mergeCell ref="B7:E7"/>
    <mergeCell ref="F7:G7"/>
    <mergeCell ref="H7:I7"/>
    <mergeCell ref="J7:K7"/>
    <mergeCell ref="L7:M7"/>
    <mergeCell ref="B8:E8"/>
    <mergeCell ref="F8:G8"/>
    <mergeCell ref="H8:I8"/>
    <mergeCell ref="J8:K8"/>
    <mergeCell ref="L8:M8"/>
    <mergeCell ref="B9:E9"/>
    <mergeCell ref="F9:G9"/>
    <mergeCell ref="H9:I9"/>
    <mergeCell ref="J9:K9"/>
    <mergeCell ref="L9:M9"/>
    <mergeCell ref="B10:E10"/>
    <mergeCell ref="F10:G10"/>
    <mergeCell ref="H10:I10"/>
    <mergeCell ref="J10:K10"/>
    <mergeCell ref="L10:M10"/>
    <mergeCell ref="B11:E11"/>
    <mergeCell ref="F11:G11"/>
    <mergeCell ref="H11:I11"/>
    <mergeCell ref="J11:K11"/>
    <mergeCell ref="L11:M11"/>
    <mergeCell ref="B12:E12"/>
    <mergeCell ref="F12:G12"/>
    <mergeCell ref="H12:I12"/>
    <mergeCell ref="J12:K12"/>
    <mergeCell ref="L12:M12"/>
    <mergeCell ref="B13:E13"/>
    <mergeCell ref="F13:G13"/>
    <mergeCell ref="H13:I13"/>
    <mergeCell ref="J13:K13"/>
    <mergeCell ref="L13:M13"/>
    <mergeCell ref="B14:E14"/>
    <mergeCell ref="F14:G14"/>
    <mergeCell ref="H14:I14"/>
    <mergeCell ref="J14:K14"/>
    <mergeCell ref="L14:M14"/>
    <mergeCell ref="B15:E15"/>
    <mergeCell ref="F15:G15"/>
    <mergeCell ref="H15:I15"/>
    <mergeCell ref="J15:K15"/>
    <mergeCell ref="L15:M15"/>
    <mergeCell ref="B16:E16"/>
    <mergeCell ref="F16:G16"/>
    <mergeCell ref="H16:I16"/>
    <mergeCell ref="J16:K16"/>
    <mergeCell ref="L16:M16"/>
    <mergeCell ref="B17:E17"/>
    <mergeCell ref="F17:G17"/>
    <mergeCell ref="H17:I17"/>
    <mergeCell ref="J17:K17"/>
    <mergeCell ref="L17:M17"/>
    <mergeCell ref="B18:E18"/>
    <mergeCell ref="F18:G18"/>
    <mergeCell ref="H18:I18"/>
    <mergeCell ref="J18:K18"/>
    <mergeCell ref="L18:M18"/>
    <mergeCell ref="B19:E19"/>
    <mergeCell ref="F19:G19"/>
    <mergeCell ref="H19:I19"/>
    <mergeCell ref="J19:K19"/>
    <mergeCell ref="L19:M19"/>
    <mergeCell ref="B20:E20"/>
    <mergeCell ref="F20:G20"/>
    <mergeCell ref="H20:I20"/>
    <mergeCell ref="J20:K20"/>
    <mergeCell ref="L20:M20"/>
    <mergeCell ref="B21:E21"/>
    <mergeCell ref="F21:G21"/>
    <mergeCell ref="H21:I21"/>
    <mergeCell ref="J21:K21"/>
    <mergeCell ref="L21:M21"/>
    <mergeCell ref="B22:E22"/>
    <mergeCell ref="F22:G22"/>
    <mergeCell ref="H22:I22"/>
    <mergeCell ref="J22:K22"/>
    <mergeCell ref="L22:M22"/>
    <mergeCell ref="B23:E23"/>
    <mergeCell ref="F23:G23"/>
    <mergeCell ref="H23:I23"/>
    <mergeCell ref="J23:K23"/>
    <mergeCell ref="L23:M23"/>
    <mergeCell ref="B24:E24"/>
    <mergeCell ref="F24:G24"/>
    <mergeCell ref="H24:I24"/>
    <mergeCell ref="J24:K24"/>
    <mergeCell ref="L24:M24"/>
    <mergeCell ref="B25:E25"/>
    <mergeCell ref="F25:G25"/>
    <mergeCell ref="H25:I25"/>
    <mergeCell ref="J25:K25"/>
    <mergeCell ref="L25:M25"/>
    <mergeCell ref="B26:E26"/>
    <mergeCell ref="F26:G26"/>
    <mergeCell ref="H26:I26"/>
    <mergeCell ref="J26:K26"/>
    <mergeCell ref="L26:M26"/>
    <mergeCell ref="B27:E27"/>
    <mergeCell ref="F27:G27"/>
    <mergeCell ref="H27:I27"/>
    <mergeCell ref="J27:K27"/>
    <mergeCell ref="L27:M27"/>
    <mergeCell ref="B28:E28"/>
    <mergeCell ref="F28:G28"/>
    <mergeCell ref="H28:I28"/>
    <mergeCell ref="J28:K28"/>
    <mergeCell ref="L28:M28"/>
    <mergeCell ref="B29:E29"/>
    <mergeCell ref="F29:G29"/>
    <mergeCell ref="H29:I29"/>
    <mergeCell ref="J29:K29"/>
    <mergeCell ref="L29:M29"/>
    <mergeCell ref="A30:M30"/>
    <mergeCell ref="A31:M31"/>
    <mergeCell ref="A32:M32"/>
    <mergeCell ref="B33:M33"/>
    <mergeCell ref="B34:M34"/>
    <mergeCell ref="A60:L60"/>
    <mergeCell ref="B62:D62"/>
    <mergeCell ref="F62:H62"/>
    <mergeCell ref="B64:G64"/>
    <mergeCell ref="I64:M64"/>
    <mergeCell ref="B65:G65"/>
    <mergeCell ref="I65:M65"/>
  </mergeCells>
  <printOptions headings="false" gridLines="false" gridLinesSet="true" horizontalCentered="true" verticalCentered="true"/>
  <pageMargins left="0.25" right="0.25" top="0.75" bottom="0.7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617</TotalTime>
  <Application>LibreOffice/24.2.3.2$Linux_X86_64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2006-09-28T05:33:49Z</dcterms:created>
  <dc:creator/>
  <dc:description/>
  <dc:language>ru-RU</dc:language>
  <cp:lastModifiedBy/>
  <cp:lastPrinted>2026-09-23T15:48:50Z</cp:lastPrinted>
  <dcterms:modified xsi:type="dcterms:W3CDTF">2026-09-23T15:50:51Z</dcterms:modified>
  <cp:revision>58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