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<sst xmlns="http://schemas.openxmlformats.org/spreadsheetml/2006/main" count="26" uniqueCount="24">
  <si>
    <t xml:space="preserve">Обоснование начальной (максимальной) цена контракта:</t>
  </si>
  <si>
    <t xml:space="preserve">№</t>
  </si>
  <si>
    <t xml:space="preserve">Наименование предмета контракта</t>
  </si>
  <si>
    <t xml:space="preserve">Ед. изм.</t>
  </si>
  <si>
    <t xml:space="preserve">Кол-во</t>
  </si>
  <si>
    <t xml:space="preserve">Коммерческие предложения</t>
  </si>
  <si>
    <t xml:space="preserve">Однородность совокупности значений выявленных цен, используемых в расчете цена контракта</t>
  </si>
  <si>
    <t xml:space="preserve">НМЦК, определенная методом сопоставимых рыночных цен (анализа рынка)*</t>
  </si>
  <si>
    <t xml:space="preserve">Поставщик №1 </t>
  </si>
  <si>
    <t xml:space="preserve">Поставщик №2 </t>
  </si>
  <si>
    <t xml:space="preserve">Поставщик №3</t>
  </si>
  <si>
    <t xml:space="preserve">Сред. арифмет. цена за единицу &lt;ц&gt;</t>
  </si>
  <si>
    <t xml:space="preserve">Сред. квадра-тичное отклонение  </t>
  </si>
  <si>
    <t xml:space="preserve">Коэфф. вариации цен V (%)  </t>
  </si>
  <si>
    <t xml:space="preserve">Расчет НМЦК по формуле  </t>
  </si>
  <si>
    <t xml:space="preserve">Цена за единицу изм. (руб.)</t>
  </si>
  <si>
    <t xml:space="preserve">НМЦК с учетом округления цены за единицу (руб.)**</t>
  </si>
  <si>
    <t xml:space="preserve">МФУ лазерное</t>
  </si>
  <si>
    <t xml:space="preserve">шт.</t>
  </si>
  <si>
    <t xml:space="preserve">Док-станция для ноутбука</t>
  </si>
  <si>
    <t xml:space="preserve">КОМПЛЕКТ КЛАВИАТУРЫ+МЫШЬ</t>
  </si>
  <si>
    <t xml:space="preserve">В результате проведенного расчета Н(М)ЦК составила: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</si>
  <si>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</si>
  <si>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
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</si>
</sst>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0.00"/>
  </numFmts>
  <fonts count="11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1"/>
      <color rgb="FF969696"/>
      <name val="Calibri"/>
      <family val="2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A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fault 1" xfId="20"/>
    <cellStyle name="TableStyleLigh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" name="Text Box 31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" name="Text Box 31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" name="Text Box 30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" name="Text Box 30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" name="Text Box 30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" name="Text Box 30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" name="Text Box 30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" name="Text Box 30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" name="Text Box 30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" name="Text Box 30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" name="Text Box 30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" name="Text Box 30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" name="Text Box 29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" name="Text Box 29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" name="Text Box 29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6" name="Text Box 29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7" name="Text Box 29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8" name="Text Box 29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9" name="Text Box 29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0" name="Text Box 29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1" name="Text Box 29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2" name="Text Box 29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3" name="Text Box 28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4" name="Text Box 28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5" name="Text Box 28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6" name="Text Box 28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7" name="Text Box 28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8" name="Text Box 28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29" name="Text Box 28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0" name="Text Box 28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1" name="Text Box 28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2" name="Text Box 28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3" name="Text Box 27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4" name="Text Box 27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5" name="Text Box 27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6" name="Text Box 27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7" name="Text Box 27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8" name="Text Box 27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39" name="Text Box 27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0" name="Text Box 27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1" name="Text Box 27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2" name="Text Box 27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3" name="Text Box 26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4" name="Text Box 26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5" name="Text Box 26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6" name="Text Box 26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7" name="Text Box 26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8" name="Text Box 26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49" name="Text Box 26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0" name="Text Box 26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1" name="Text Box 26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2" name="Text Box 26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3" name="Text Box 25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4" name="Text Box 25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5" name="Text Box 25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6" name="Text Box 25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7" name="Text Box 25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8" name="Text Box 25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59" name="Text Box 25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0" name="Text Box 25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1" name="Text Box 25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2" name="Text Box 25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3" name="Text Box 24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4" name="Text Box 24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5" name="Text Box 24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6" name="Text Box 24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7" name="Text Box 24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8" name="Text Box 24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69" name="Text Box 24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0" name="Text Box 24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1" name="Text Box 24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2" name="Text Box 24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3" name="Text Box 23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4" name="Text Box 23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5" name="Text Box 23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6" name="Text Box 23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7" name="Text Box 23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8" name="Text 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79" name="Text 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0" name="Text 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1" name="Text 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2" name="Text 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3" name="Text 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4" name="Text 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5" name="Text 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6" name="Text 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7" name="Text 1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8" name="Text 1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89" name="Text 1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0" name="Text 1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1" name="Text 1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2" name="Text 1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3" name="Text 1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4" name="Text 1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5" name="Text 1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6" name="Text 1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7" name="Text 2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8" name="Text 2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99" name="Text 2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0" name="Text 2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1" name="Text 2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2" name="Text 2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3" name="Text 2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4" name="Text 2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5" name="Text 2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6" name="Text 2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7" name="Text 3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8" name="Text 3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09" name="Text 3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0" name="Text 3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1" name="Text 3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2" name="Text 3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3" name="Text 3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4" name="Text 3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5" name="Text 3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6" name="Text 4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7" name="Text 4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8" name="Text 4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19" name="Text 4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0" name="Text 4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1" name="Text 4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2" name="Text 4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3" name="Text 4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4" name="Text 4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5" name="Text 4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6" name="Text 5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7" name="Text 5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8" name="Text 5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29" name="Text 5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0" name="Text 5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1" name="Text 5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2" name="Text 5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3" name="Text 5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4" name="Text 5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5" name="Text 5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6" name="Text 6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7" name="Text 6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8" name="Text 6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39" name="Text 6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0" name="Text 6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1" name="Text 6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2" name="Text 6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3" name="Text 6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4" name="Text 6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5" name="Text 6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6" name="Text 70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7" name="Text 71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8" name="Text 72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49" name="Text 73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0" name="Text 74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1" name="Text 7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2" name="Text 76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3" name="Text 77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4" name="Text 78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5" name="Text Box 315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12</xdr:row>
      <xdr:rowOff>34200</xdr:rowOff>
    </xdr:from>
    <xdr:to>
      <xdr:col>0</xdr:col>
      <xdr:colOff>72000</xdr:colOff>
      <xdr:row>13</xdr:row>
      <xdr:rowOff>52200</xdr:rowOff>
    </xdr:to>
    <xdr:sp>
      <xdr:nvSpPr>
        <xdr:cNvPr id="156" name="Text 39"/>
        <xdr:cNvSpPr/>
      </xdr:nvSpPr>
      <xdr:spPr>
        <a:xfrm>
          <a:off x="0" y="4664520"/>
          <a:ext cx="7200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20160" rIns="20160" tIns="20160" bIns="20160" anchor="t">
          <a:spAutoFit/>
        </a:bodyPr>
        <a:p>
          <a:pPr>
            <a:lnSpc>
              <a:spcPct val="100000"/>
            </a:lnSpc>
          </a:pPr>
          <a:r>
            <a:rPr lang="ru-RU" sz="10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 </a:t>
          </a:r>
          <a:endParaRPr lang="ru-RU" sz="10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9" activeCellId="0" sqref="G9"/>
    </sheetView>
  </sheetViews>
  <sheetFormatPr defaultColWidth="9.13671875" defaultRowHeight="12.8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9.94"/>
    <col collapsed="false" customWidth="true" hidden="false" outlineLevel="0" max="3" min="3" style="1" width="8.86"/>
    <col collapsed="false" customWidth="true" hidden="false" outlineLevel="0" max="4" min="4" style="1" width="7.42"/>
    <col collapsed="false" customWidth="true" hidden="false" outlineLevel="0" max="7" min="5" style="1" width="18"/>
    <col collapsed="false" customWidth="true" hidden="false" outlineLevel="0" max="8" min="8" style="1" width="14.43"/>
    <col collapsed="false" customWidth="true" hidden="false" outlineLevel="0" max="9" min="9" style="1" width="14.01"/>
    <col collapsed="false" customWidth="true" hidden="false" outlineLevel="0" max="10" min="10" style="1" width="15.88"/>
    <col collapsed="false" customWidth="true" hidden="false" outlineLevel="0" max="11" min="11" style="1" width="16.89"/>
    <col collapsed="false" customWidth="true" hidden="false" outlineLevel="0" max="12" min="12" style="1" width="15.29"/>
    <col collapsed="false" customWidth="true" hidden="false" outlineLevel="0" max="13" min="13" style="1" width="19.42"/>
    <col collapsed="false" customWidth="false" hidden="false" outlineLevel="0" max="14" min="14" style="1" width="9.13"/>
    <col collapsed="false" customWidth="true" hidden="false" outlineLevel="0" max="15" min="15" style="1" width="14.56"/>
    <col collapsed="false" customWidth="false" hidden="false" outlineLevel="0" max="1020" min="16" style="1" width="9.13"/>
    <col collapsed="false" customWidth="true" hidden="false" outlineLevel="0" max="1024" min="1021" style="2" width="11.52"/>
  </cols>
  <sheetData>
    <row r="1" customFormat="false" ht="36.75" hidden="false" customHeight="true" outlineLevel="0" collapsed="false">
      <c r="H1" s="3"/>
      <c r="I1" s="3"/>
      <c r="J1" s="3"/>
      <c r="K1" s="3"/>
      <c r="L1" s="3"/>
      <c r="M1" s="3"/>
    </row>
    <row r="2" customFormat="false" ht="36.7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customFormat="false" ht="36.75" hidden="false" customHeight="tru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  <c r="H3" s="6" t="s">
        <v>6</v>
      </c>
      <c r="I3" s="6"/>
      <c r="J3" s="6"/>
      <c r="K3" s="6" t="s">
        <v>7</v>
      </c>
      <c r="L3" s="6"/>
      <c r="M3" s="6"/>
    </row>
    <row r="4" customFormat="false" ht="36.75" hidden="false" customHeight="true" outlineLevel="0" collapsed="false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</row>
    <row r="5" customFormat="false" ht="36.75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13" hidden="false" customHeight="false" outlineLevel="0" collapsed="false">
      <c r="A6" s="7" t="n">
        <v>1</v>
      </c>
      <c r="B6" s="8" t="s">
        <v>17</v>
      </c>
      <c r="C6" s="7" t="s">
        <v>18</v>
      </c>
      <c r="D6" s="7" t="n">
        <v>1</v>
      </c>
      <c r="E6" s="9" t="n">
        <v>55900</v>
      </c>
      <c r="F6" s="9" t="n">
        <v>61490</v>
      </c>
      <c r="G6" s="9" t="n">
        <v>58695</v>
      </c>
      <c r="H6" s="10" t="n">
        <f aca="false">AVERAGE(E6:G6)</f>
        <v>58695</v>
      </c>
      <c r="I6" s="10" t="n">
        <f aca="false">STDEV(E6:G6)</f>
        <v>2795</v>
      </c>
      <c r="J6" s="10" t="n">
        <f aca="false">I6/H6*100</f>
        <v>4.76190476190476</v>
      </c>
      <c r="K6" s="10" t="n">
        <f aca="false">H6*D6</f>
        <v>58695</v>
      </c>
      <c r="L6" s="10" t="n">
        <f aca="false">K6/D6</f>
        <v>58695</v>
      </c>
      <c r="M6" s="11" t="n">
        <f aca="false">K6</f>
        <v>58695</v>
      </c>
    </row>
    <row r="7" customFormat="false" ht="13" hidden="false" customHeight="false" outlineLevel="0" collapsed="false">
      <c r="A7" s="7" t="n">
        <v>2</v>
      </c>
      <c r="B7" s="12" t="s">
        <v>19</v>
      </c>
      <c r="C7" s="7" t="s">
        <v>18</v>
      </c>
      <c r="D7" s="7" t="n">
        <v>4</v>
      </c>
      <c r="E7" s="9" t="n">
        <v>5836</v>
      </c>
      <c r="F7" s="9" t="n">
        <v>6420</v>
      </c>
      <c r="G7" s="9" t="n">
        <v>6128</v>
      </c>
      <c r="H7" s="10" t="n">
        <f aca="false">AVERAGE(E7:G7)</f>
        <v>6128</v>
      </c>
      <c r="I7" s="10" t="n">
        <f aca="false">STDEV(E7:G7)</f>
        <v>292</v>
      </c>
      <c r="J7" s="10" t="n">
        <f aca="false">I7/H7*100</f>
        <v>4.76501305483029</v>
      </c>
      <c r="K7" s="10" t="n">
        <f aca="false">H7*D7</f>
        <v>24512</v>
      </c>
      <c r="L7" s="10" t="n">
        <f aca="false">K7/D7</f>
        <v>6128</v>
      </c>
      <c r="M7" s="11" t="n">
        <f aca="false">K7</f>
        <v>24512</v>
      </c>
    </row>
    <row r="8" customFormat="false" ht="13" hidden="false" customHeight="false" outlineLevel="0" collapsed="false">
      <c r="A8" s="7" t="n">
        <v>3</v>
      </c>
      <c r="B8" s="12" t="s">
        <v>20</v>
      </c>
      <c r="C8" s="7" t="s">
        <v>18</v>
      </c>
      <c r="D8" s="7" t="n">
        <v>8</v>
      </c>
      <c r="E8" s="9" t="n">
        <v>3900</v>
      </c>
      <c r="F8" s="9" t="n">
        <v>4290</v>
      </c>
      <c r="G8" s="9" t="n">
        <v>4095</v>
      </c>
      <c r="H8" s="10" t="n">
        <f aca="false">AVERAGE(E8:G8)</f>
        <v>4095</v>
      </c>
      <c r="I8" s="10" t="n">
        <f aca="false">STDEV(E8:G8)</f>
        <v>195</v>
      </c>
      <c r="J8" s="10" t="n">
        <f aca="false">I8/H8*100</f>
        <v>4.76190476190476</v>
      </c>
      <c r="K8" s="10" t="n">
        <f aca="false">H8*D8</f>
        <v>32760</v>
      </c>
      <c r="L8" s="10" t="n">
        <f aca="false">K8/D8</f>
        <v>4095</v>
      </c>
      <c r="M8" s="11" t="n">
        <f aca="false">K8</f>
        <v>32760</v>
      </c>
    </row>
    <row r="9" s="18" customFormat="true" ht="36.75" hidden="false" customHeight="true" outlineLevel="0" collapsed="false">
      <c r="A9" s="13" t="s">
        <v>21</v>
      </c>
      <c r="B9" s="14"/>
      <c r="C9" s="14"/>
      <c r="D9" s="14"/>
      <c r="E9" s="15"/>
      <c r="F9" s="15"/>
      <c r="G9" s="15"/>
      <c r="H9" s="16"/>
      <c r="I9" s="16"/>
      <c r="J9" s="16"/>
      <c r="K9" s="16"/>
      <c r="L9" s="16"/>
      <c r="M9" s="17" t="n">
        <f aca="false">SUM(M6:M8)</f>
        <v>115967</v>
      </c>
      <c r="AMG9" s="2"/>
      <c r="AMH9" s="2"/>
      <c r="AMI9" s="2"/>
      <c r="AMJ9" s="2"/>
      <c r="AMK9" s="2"/>
    </row>
    <row r="10" s="18" customFormat="true" ht="36.75" hidden="false" customHeight="true" outlineLevel="0" collapsed="false">
      <c r="A10" s="19" t="s">
        <v>22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  <c r="AMG10" s="2"/>
      <c r="AMH10" s="2"/>
      <c r="AMI10" s="2"/>
      <c r="AMJ10" s="2"/>
      <c r="AMK10" s="2"/>
    </row>
    <row r="11" s="18" customFormat="true" ht="55.55" hidden="false" customHeight="true" outlineLevel="0" collapsed="false">
      <c r="A11" s="19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AMG11" s="2"/>
      <c r="AMH11" s="2"/>
      <c r="AMI11" s="2"/>
      <c r="AMJ11" s="2"/>
      <c r="AMK11" s="2"/>
    </row>
  </sheetData>
  <mergeCells count="19">
    <mergeCell ref="A2:M2"/>
    <mergeCell ref="A3:A5"/>
    <mergeCell ref="B3:B5"/>
    <mergeCell ref="C3:C5"/>
    <mergeCell ref="D3:D5"/>
    <mergeCell ref="E3:G3"/>
    <mergeCell ref="H3:J3"/>
    <mergeCell ref="K3:M3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0:K10"/>
    <mergeCell ref="A11:M11"/>
  </mergeCells>
  <printOptions headings="false" gridLines="false" gridLinesSet="true" horizontalCentered="true" verticalCentered="false"/>
  <pageMargins left="0.157638888888889" right="0.157638888888889" top="0.5" bottom="0.354166666666667" header="0.511811023622047" footer="0.511811023622047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505</TotalTime>
  <Application>LibreOffice/25.8.6.2$Windows_X86_64 LibreOffice_project/b4b39682cd9868fa725bc664aff94278d315bd04</Application>
  <AppVersion>15.0000</AppVersion>
  <Company>Организация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2014-01-29T10:37:40Z</dcterms:created>
  <dc:creator>yankovets_ni</dc:creator>
  <dc:description/>
  <dc:language>ru-RU</dc:language>
  <cp:lastModifiedBy/>
  <cp:lastPrinted>2026-03-31T14:34:06Z</cp:lastPrinted>
  <dcterms:modified xsi:type="dcterms:W3CDTF">2026-05-27T10:54:07Z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