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Наградная для СПО\"/>
    </mc:Choice>
  </mc:AlternateContent>
  <xr:revisionPtr revIDLastSave="0" documentId="13_ncr:1_{78260B2C-DD60-4B87-B40B-CDAB65B14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ёт цен" sheetId="2" r:id="rId1"/>
    <sheet name="Лист1" sheetId="3" r:id="rId2"/>
  </sheets>
  <definedNames>
    <definedName name="_xlnm._FilterDatabase" localSheetId="0" hidden="1">'Расчёт цен'!$A$5:$P$11</definedName>
    <definedName name="_xlnm.Print_Area" localSheetId="0">'Расчёт цен'!$A$1:$L$11</definedName>
  </definedNames>
  <calcPr calcId="191029"/>
</workbook>
</file>

<file path=xl/calcChain.xml><?xml version="1.0" encoding="utf-8"?>
<calcChain xmlns="http://schemas.openxmlformats.org/spreadsheetml/2006/main">
  <c r="K18" i="3" l="1"/>
  <c r="C2" i="3"/>
  <c r="C3" i="3"/>
  <c r="C4" i="3"/>
  <c r="C5" i="3"/>
  <c r="C6" i="3"/>
  <c r="C7" i="3"/>
  <c r="C8" i="3"/>
  <c r="F2" i="3"/>
  <c r="F3" i="3"/>
  <c r="F4" i="3"/>
  <c r="F5" i="3"/>
  <c r="F6" i="3"/>
  <c r="F7" i="3"/>
  <c r="F8" i="3"/>
  <c r="I2" i="3"/>
  <c r="I3" i="3"/>
  <c r="I4" i="3"/>
  <c r="I5" i="3"/>
  <c r="I6" i="3"/>
  <c r="I7" i="3"/>
  <c r="I8" i="3"/>
  <c r="I1" i="3"/>
  <c r="F1" i="3"/>
  <c r="C1" i="3"/>
  <c r="C18" i="3" l="1"/>
  <c r="I18" i="3"/>
  <c r="F18" i="3" l="1"/>
  <c r="I6" i="2" l="1"/>
  <c r="L6" i="2" l="1"/>
  <c r="J6" i="2"/>
  <c r="K6" i="2" s="1"/>
  <c r="L7" i="2" l="1"/>
</calcChain>
</file>

<file path=xl/sharedStrings.xml><?xml version="1.0" encoding="utf-8"?>
<sst xmlns="http://schemas.openxmlformats.org/spreadsheetml/2006/main" count="29" uniqueCount="29">
  <si>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</si>
  <si>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</si>
  <si>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</si>
  <si>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</si>
  <si>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</si>
  <si>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</si>
  <si>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</si>
  <si>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</si>
  <si>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</si>
  <si>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</si>
  <si>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</si>
  <si>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</si>
  <si>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</si>
  <si>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</si>
  <si>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</si>
  <si>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</si>
  <si>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</si>
  <si>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НМЦК, ЦКЕП, определяемая методом сопоставимых рыночных цен (анализа рынка)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</si>
  <si>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</si>
  <si>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Начальник Управления закупочной деятельности	</t>
  </si>
  <si>
    <t>Т.А. Нестерова</t>
  </si>
  <si>
    <t>Шт.</t>
  </si>
  <si>
    <t>Комплект брендированной наградной продукции: Пакет;                                                           Вечный календарь;                                                               Прописи для взрослых;                                                         Открытка.</t>
  </si>
  <si>
    <t xml:space="preserve">Оказание комплекса услуг по предмету: обеспечение брендированной наградной продукцией </t>
  </si>
  <si>
    <t>"21" августа 2026 г.</t>
  </si>
  <si>
    <t>ПОСТАВЩИК №3 КП № 3 
Вх.№ КП-224/26 от 18.08.2026</t>
  </si>
  <si>
    <t xml:space="preserve">Обоснование начальной (максимальной) цены контракта </t>
  </si>
  <si>
    <t>ПОСТАВЩИК №1 КП № 1
Вх.№ КП-155/26 от 23.06.2026</t>
  </si>
  <si>
    <t>ПОСТАВЩИК №2 КП № 2 
Вх.№ КП--156/26 от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</si>
</sst>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/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FBD589CF-2031-4427-9C41-6595876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77525" y="3771900"/>
          <a:ext cx="1000125" cy="42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F2CF03DF-025B-48F9-AC7D-39D26756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55954" y="3438525"/>
          <a:ext cx="8191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303321B1-4F05-47B4-A833-3C912B84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3705225"/>
          <a:ext cx="11525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P13"/>
  <sheetViews>
    <sheetView tabSelected="1" zoomScale="70" zoomScaleNormal="70" zoomScaleSheetLayoutView="100" workbookViewId="0">
      <selection activeCell="J23" sqref="J23"/>
    </sheetView>
  </sheetViews>
  <sheetFormatPr defaultColWidth="9.140625" defaultRowHeight="15" x14ac:dyDescent="0.25"/>
  <cols>
    <col min="1" max="1" width="8.5703125" style="1" customWidth="1"/>
    <col min="2" max="2" width="44.42578125" style="1" customWidth="1"/>
    <col min="3" max="3" width="8.28515625" style="1" customWidth="1"/>
    <col min="4" max="4" width="8.42578125" style="1" customWidth="1"/>
    <col min="5" max="5" width="14.85546875" style="1" customWidth="1"/>
    <col min="6" max="6" width="16.85546875" style="1" customWidth="1"/>
    <col min="7" max="7" width="17.28515625" style="1" customWidth="1"/>
    <col min="8" max="8" width="16.42578125" style="1" customWidth="1"/>
    <col min="9" max="9" width="14.8554687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23" style="14" customWidth="1"/>
    <col min="14" max="14" width="20.140625" style="14" customWidth="1"/>
    <col min="15" max="15" width="16.7109375" style="1" customWidth="1"/>
    <col min="16" max="16" width="10.7109375" style="1" bestFit="1" customWidth="1"/>
    <col min="17" max="16384" width="9.140625" style="1"/>
  </cols>
  <sheetData>
    <row r="1" spans="1:16" ht="24" customHeight="1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0"/>
    </row>
    <row r="2" spans="1:16" x14ac:dyDescent="0.25">
      <c r="A2" s="36" t="s">
        <v>10</v>
      </c>
      <c r="B2" s="36"/>
      <c r="C2" s="30" t="s">
        <v>23</v>
      </c>
      <c r="D2" s="31"/>
      <c r="E2" s="31"/>
      <c r="F2" s="31"/>
      <c r="G2" s="31"/>
      <c r="H2" s="31"/>
      <c r="I2" s="31"/>
      <c r="J2" s="31"/>
      <c r="K2" s="31"/>
      <c r="L2" s="31"/>
      <c r="M2" s="40"/>
      <c r="O2" s="14"/>
    </row>
    <row r="3" spans="1:16" ht="72" customHeight="1" x14ac:dyDescent="0.25">
      <c r="A3" s="36" t="s">
        <v>11</v>
      </c>
      <c r="B3" s="36"/>
      <c r="C3" s="36" t="s">
        <v>18</v>
      </c>
      <c r="D3" s="36"/>
      <c r="E3" s="36"/>
      <c r="F3" s="36"/>
      <c r="G3" s="36"/>
      <c r="H3" s="36"/>
      <c r="I3" s="36"/>
      <c r="J3" s="36"/>
      <c r="K3" s="36"/>
      <c r="L3" s="36"/>
      <c r="M3" s="40"/>
      <c r="O3" s="14"/>
    </row>
    <row r="4" spans="1:16" ht="90.75" customHeight="1" x14ac:dyDescent="0.25">
      <c r="A4" s="37" t="s">
        <v>0</v>
      </c>
      <c r="B4" s="37" t="s">
        <v>1</v>
      </c>
      <c r="C4" s="37" t="s">
        <v>2</v>
      </c>
      <c r="D4" s="37" t="s">
        <v>3</v>
      </c>
      <c r="E4" s="17"/>
      <c r="F4" s="37" t="s">
        <v>4</v>
      </c>
      <c r="G4" s="37"/>
      <c r="H4" s="37"/>
      <c r="I4" s="38" t="s">
        <v>5</v>
      </c>
      <c r="J4" s="38"/>
      <c r="K4" s="38"/>
      <c r="L4" s="17" t="s">
        <v>17</v>
      </c>
      <c r="M4" s="41"/>
      <c r="N4" s="18"/>
      <c r="O4" s="18"/>
      <c r="P4" s="19"/>
    </row>
    <row r="5" spans="1:16" ht="91.5" customHeight="1" x14ac:dyDescent="0.25">
      <c r="A5" s="37"/>
      <c r="B5" s="37"/>
      <c r="C5" s="37"/>
      <c r="D5" s="37"/>
      <c r="E5" s="17" t="s">
        <v>9</v>
      </c>
      <c r="F5" s="20" t="s">
        <v>27</v>
      </c>
      <c r="G5" s="20" t="s">
        <v>28</v>
      </c>
      <c r="H5" s="20" t="s">
        <v>25</v>
      </c>
      <c r="I5" s="21" t="s">
        <v>6</v>
      </c>
      <c r="J5" s="22" t="s">
        <v>7</v>
      </c>
      <c r="K5" s="22" t="s">
        <v>13</v>
      </c>
      <c r="L5" s="22" t="s">
        <v>14</v>
      </c>
      <c r="M5" s="42"/>
      <c r="N5" s="23"/>
      <c r="O5" s="19"/>
      <c r="P5" s="19"/>
    </row>
    <row r="6" spans="1:16" ht="75" x14ac:dyDescent="0.25">
      <c r="A6" s="7">
        <v>1</v>
      </c>
      <c r="B6" s="8" t="s">
        <v>22</v>
      </c>
      <c r="C6" s="9" t="s">
        <v>21</v>
      </c>
      <c r="D6" s="9">
        <v>250</v>
      </c>
      <c r="E6" s="9">
        <v>3</v>
      </c>
      <c r="F6" s="2">
        <v>1450</v>
      </c>
      <c r="G6" s="2">
        <v>1185</v>
      </c>
      <c r="H6" s="2">
        <v>1750</v>
      </c>
      <c r="I6" s="2">
        <f t="shared" ref="I6" si="0">ROUND(SUM(F6:H6)/E6,2)</f>
        <v>1461.67</v>
      </c>
      <c r="J6" s="10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282.68062075423563</v>
      </c>
      <c r="K6" s="10">
        <f t="shared" ref="K6" si="1">J6/I6*100</f>
        <v>19.33956506969669</v>
      </c>
      <c r="L6" s="2">
        <f t="shared" ref="L6" si="2">D6*I6</f>
        <v>365417.5</v>
      </c>
      <c r="M6" s="43"/>
      <c r="N6" s="24"/>
    </row>
    <row r="7" spans="1:16" x14ac:dyDescent="0.25">
      <c r="A7" s="39" t="s">
        <v>15</v>
      </c>
      <c r="B7" s="39"/>
      <c r="C7" s="11"/>
      <c r="D7" s="11"/>
      <c r="E7" s="10"/>
      <c r="F7" s="2"/>
      <c r="G7" s="2"/>
      <c r="H7" s="2"/>
      <c r="I7" s="2"/>
      <c r="J7" s="10"/>
      <c r="K7" s="10"/>
      <c r="L7" s="11">
        <f>SUM(L6:L6)</f>
        <v>365417.5</v>
      </c>
      <c r="M7" s="44"/>
      <c r="N7" s="24"/>
    </row>
    <row r="8" spans="1:16" x14ac:dyDescent="0.25">
      <c r="A8" s="29" t="s">
        <v>8</v>
      </c>
      <c r="B8" s="29"/>
      <c r="C8" s="29"/>
      <c r="D8" s="29"/>
      <c r="E8" s="29"/>
      <c r="F8" s="3"/>
      <c r="G8" s="3"/>
      <c r="H8" s="3"/>
      <c r="I8" s="3"/>
      <c r="J8" s="3"/>
      <c r="K8" s="5"/>
      <c r="L8" s="5"/>
      <c r="M8" s="44"/>
      <c r="N8" s="24"/>
    </row>
    <row r="9" spans="1:16" ht="30" customHeight="1" x14ac:dyDescent="0.25">
      <c r="A9" s="28" t="s">
        <v>16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44"/>
      <c r="N9" s="24"/>
    </row>
    <row r="10" spans="1:16" x14ac:dyDescent="0.25">
      <c r="A10" s="34" t="s">
        <v>12</v>
      </c>
      <c r="B10" s="34"/>
      <c r="C10" s="6"/>
      <c r="D10" s="6"/>
      <c r="E10" s="6"/>
      <c r="F10" s="6"/>
      <c r="G10" s="13"/>
      <c r="H10" s="15"/>
      <c r="M10" s="24"/>
      <c r="N10" s="24"/>
    </row>
    <row r="11" spans="1:16" ht="33" customHeight="1" thickBot="1" x14ac:dyDescent="0.3">
      <c r="A11" s="27" t="s">
        <v>24</v>
      </c>
      <c r="B11" s="27"/>
      <c r="C11" s="6"/>
      <c r="D11" s="6"/>
      <c r="E11" s="6"/>
      <c r="F11" s="6"/>
      <c r="G11" s="34" t="s">
        <v>19</v>
      </c>
      <c r="H11" s="34"/>
      <c r="I11" s="35"/>
      <c r="J11" s="12"/>
      <c r="K11" s="32" t="s">
        <v>20</v>
      </c>
      <c r="L11" s="33"/>
    </row>
    <row r="12" spans="1:16" ht="21.75" customHeight="1" x14ac:dyDescent="0.25"/>
    <row r="13" spans="1:16" ht="13.9" x14ac:dyDescent="0.25">
      <c r="K13" s="16"/>
    </row>
  </sheetData>
  <mergeCells count="18">
    <mergeCell ref="A1:L1"/>
    <mergeCell ref="A10:B10"/>
    <mergeCell ref="A2:B2"/>
    <mergeCell ref="A3:B3"/>
    <mergeCell ref="C4:C5"/>
    <mergeCell ref="D4:D5"/>
    <mergeCell ref="F4:H4"/>
    <mergeCell ref="I4:K4"/>
    <mergeCell ref="A4:A5"/>
    <mergeCell ref="B4:B5"/>
    <mergeCell ref="C3:L3"/>
    <mergeCell ref="A7:B7"/>
    <mergeCell ref="A11:B11"/>
    <mergeCell ref="A9:L9"/>
    <mergeCell ref="A8:E8"/>
    <mergeCell ref="C2:L2"/>
    <mergeCell ref="K11:L11"/>
    <mergeCell ref="G11:I11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A538-9DD5-4EE5-B1D4-85A70D27AEA2}">
  <dimension ref="A1:K18"/>
  <sheetViews>
    <sheetView workbookViewId="0">
      <selection activeCell="K19" sqref="K19"/>
    </sheetView>
  </sheetViews>
  <sheetFormatPr defaultRowHeight="15" x14ac:dyDescent="0.25"/>
  <cols>
    <col min="2" max="2" width="11.7109375" bestFit="1" customWidth="1"/>
    <col min="3" max="3" width="12.7109375" style="26" bestFit="1" customWidth="1"/>
    <col min="4" max="5" width="11.7109375" bestFit="1" customWidth="1"/>
    <col min="6" max="6" width="12.7109375" style="26" bestFit="1" customWidth="1"/>
    <col min="8" max="8" width="11.7109375" bestFit="1" customWidth="1"/>
    <col min="9" max="9" width="12.7109375" style="26" bestFit="1" customWidth="1"/>
    <col min="11" max="11" width="14.28515625" customWidth="1"/>
  </cols>
  <sheetData>
    <row r="1" spans="1:9" x14ac:dyDescent="0.25">
      <c r="A1" s="9">
        <v>200</v>
      </c>
      <c r="B1" s="2">
        <v>1500</v>
      </c>
      <c r="C1" s="26">
        <f>A1*B1</f>
        <v>300000</v>
      </c>
      <c r="D1" s="9">
        <v>200</v>
      </c>
      <c r="E1" s="2">
        <v>1650</v>
      </c>
      <c r="F1" s="26">
        <f>D1*E1</f>
        <v>330000</v>
      </c>
      <c r="G1" s="9">
        <v>200</v>
      </c>
      <c r="H1" s="2">
        <v>1200</v>
      </c>
      <c r="I1" s="26">
        <f>G1*H1</f>
        <v>240000</v>
      </c>
    </row>
    <row r="2" spans="1:9" x14ac:dyDescent="0.25">
      <c r="A2" s="9">
        <v>200</v>
      </c>
      <c r="B2" s="2">
        <v>105</v>
      </c>
      <c r="C2" s="26">
        <f t="shared" ref="C2:C8" si="0">A2*B2</f>
        <v>21000</v>
      </c>
      <c r="D2" s="9">
        <v>200</v>
      </c>
      <c r="E2" s="2">
        <v>100</v>
      </c>
      <c r="F2" s="26">
        <f t="shared" ref="F2:F8" si="1">D2*E2</f>
        <v>20000</v>
      </c>
      <c r="G2" s="9">
        <v>200</v>
      </c>
      <c r="H2" s="2">
        <v>125</v>
      </c>
      <c r="I2" s="26">
        <f t="shared" ref="I2:I8" si="2">G2*H2</f>
        <v>25000</v>
      </c>
    </row>
    <row r="3" spans="1:9" x14ac:dyDescent="0.25">
      <c r="A3" s="9">
        <v>200</v>
      </c>
      <c r="B3" s="2">
        <v>330</v>
      </c>
      <c r="C3" s="26">
        <f t="shared" si="0"/>
        <v>66000</v>
      </c>
      <c r="D3" s="9">
        <v>200</v>
      </c>
      <c r="E3" s="2">
        <v>280</v>
      </c>
      <c r="F3" s="26">
        <f t="shared" si="1"/>
        <v>56000</v>
      </c>
      <c r="G3" s="9">
        <v>200</v>
      </c>
      <c r="H3" s="2">
        <v>290</v>
      </c>
      <c r="I3" s="26">
        <f t="shared" si="2"/>
        <v>58000</v>
      </c>
    </row>
    <row r="4" spans="1:9" x14ac:dyDescent="0.25">
      <c r="A4" s="9">
        <v>200</v>
      </c>
      <c r="B4" s="2">
        <v>95</v>
      </c>
      <c r="C4" s="26">
        <f t="shared" si="0"/>
        <v>19000</v>
      </c>
      <c r="D4" s="9">
        <v>200</v>
      </c>
      <c r="E4" s="2">
        <v>95</v>
      </c>
      <c r="F4" s="26">
        <f t="shared" si="1"/>
        <v>19000</v>
      </c>
      <c r="G4" s="9">
        <v>200</v>
      </c>
      <c r="H4" s="2">
        <v>110</v>
      </c>
      <c r="I4" s="26">
        <f t="shared" si="2"/>
        <v>22000</v>
      </c>
    </row>
    <row r="5" spans="1:9" x14ac:dyDescent="0.25">
      <c r="A5" s="9">
        <v>20</v>
      </c>
      <c r="B5" s="2">
        <v>1150</v>
      </c>
      <c r="C5" s="26">
        <f t="shared" si="0"/>
        <v>23000</v>
      </c>
      <c r="D5" s="9">
        <v>20</v>
      </c>
      <c r="E5" s="2">
        <v>900</v>
      </c>
      <c r="F5" s="26">
        <f t="shared" si="1"/>
        <v>18000</v>
      </c>
      <c r="G5" s="9">
        <v>20</v>
      </c>
      <c r="H5" s="2">
        <v>950</v>
      </c>
      <c r="I5" s="26">
        <f t="shared" si="2"/>
        <v>19000</v>
      </c>
    </row>
    <row r="6" spans="1:9" x14ac:dyDescent="0.25">
      <c r="A6" s="4">
        <v>10</v>
      </c>
      <c r="B6" s="2">
        <v>1200</v>
      </c>
      <c r="C6" s="26">
        <f t="shared" si="0"/>
        <v>12000</v>
      </c>
      <c r="D6" s="4">
        <v>10</v>
      </c>
      <c r="E6" s="2">
        <v>1400</v>
      </c>
      <c r="F6" s="26">
        <f t="shared" si="1"/>
        <v>14000</v>
      </c>
      <c r="G6" s="4">
        <v>10</v>
      </c>
      <c r="H6" s="2">
        <v>1150</v>
      </c>
      <c r="I6" s="26">
        <f t="shared" si="2"/>
        <v>11500</v>
      </c>
    </row>
    <row r="7" spans="1:9" x14ac:dyDescent="0.25">
      <c r="A7" s="9">
        <v>10</v>
      </c>
      <c r="B7" s="2">
        <v>750</v>
      </c>
      <c r="C7" s="26">
        <f t="shared" si="0"/>
        <v>7500</v>
      </c>
      <c r="D7" s="9">
        <v>10</v>
      </c>
      <c r="E7" s="2">
        <v>700</v>
      </c>
      <c r="F7" s="26">
        <f t="shared" si="1"/>
        <v>7000</v>
      </c>
      <c r="G7" s="9">
        <v>10</v>
      </c>
      <c r="H7" s="2">
        <v>950</v>
      </c>
      <c r="I7" s="26">
        <f t="shared" si="2"/>
        <v>9500</v>
      </c>
    </row>
    <row r="8" spans="1:9" x14ac:dyDescent="0.25">
      <c r="A8" s="9">
        <v>200</v>
      </c>
      <c r="B8" s="2">
        <v>800</v>
      </c>
      <c r="C8" s="26">
        <f t="shared" si="0"/>
        <v>160000</v>
      </c>
      <c r="D8" s="9">
        <v>200</v>
      </c>
      <c r="E8" s="2">
        <v>750</v>
      </c>
      <c r="F8" s="26">
        <f t="shared" si="1"/>
        <v>150000</v>
      </c>
      <c r="G8" s="9">
        <v>200</v>
      </c>
      <c r="H8" s="2">
        <v>850</v>
      </c>
      <c r="I8" s="26">
        <f t="shared" si="2"/>
        <v>170000</v>
      </c>
    </row>
    <row r="9" spans="1:9" x14ac:dyDescent="0.25">
      <c r="A9" s="9"/>
      <c r="B9" s="2"/>
      <c r="C9" s="25"/>
      <c r="D9" s="9"/>
      <c r="E9" s="2"/>
      <c r="G9" s="9"/>
      <c r="H9" s="2"/>
    </row>
    <row r="10" spans="1:9" x14ac:dyDescent="0.25">
      <c r="A10" s="9"/>
      <c r="B10" s="2"/>
      <c r="C10" s="25"/>
      <c r="D10" s="9"/>
      <c r="E10" s="2"/>
      <c r="G10" s="9"/>
      <c r="H10" s="2"/>
    </row>
    <row r="11" spans="1:9" x14ac:dyDescent="0.25">
      <c r="A11" s="9"/>
      <c r="B11" s="2"/>
      <c r="C11" s="25"/>
      <c r="D11" s="9"/>
      <c r="E11" s="2"/>
      <c r="G11" s="9"/>
      <c r="H11" s="2"/>
    </row>
    <row r="12" spans="1:9" x14ac:dyDescent="0.25">
      <c r="A12" s="9"/>
      <c r="B12" s="2"/>
      <c r="C12" s="25"/>
      <c r="D12" s="9"/>
      <c r="E12" s="2"/>
      <c r="G12" s="9"/>
      <c r="H12" s="2"/>
    </row>
    <row r="13" spans="1:9" x14ac:dyDescent="0.25">
      <c r="A13" s="9"/>
      <c r="B13" s="2"/>
      <c r="C13" s="25"/>
      <c r="D13" s="9"/>
      <c r="E13" s="2"/>
      <c r="G13" s="9"/>
      <c r="H13" s="2"/>
    </row>
    <row r="14" spans="1:9" x14ac:dyDescent="0.25">
      <c r="A14" s="9"/>
      <c r="B14" s="2"/>
      <c r="C14" s="25"/>
      <c r="D14" s="9"/>
      <c r="E14" s="2"/>
      <c r="G14" s="9"/>
      <c r="H14" s="2"/>
    </row>
    <row r="15" spans="1:9" x14ac:dyDescent="0.25">
      <c r="A15" s="9"/>
      <c r="B15" s="2"/>
      <c r="C15" s="25"/>
      <c r="D15" s="9"/>
      <c r="E15" s="2"/>
      <c r="G15" s="9"/>
      <c r="H15" s="2"/>
    </row>
    <row r="16" spans="1:9" x14ac:dyDescent="0.25">
      <c r="A16" s="9"/>
      <c r="B16" s="2"/>
      <c r="C16" s="25"/>
      <c r="D16" s="9"/>
      <c r="E16" s="2"/>
      <c r="G16" s="9"/>
      <c r="H16" s="2"/>
    </row>
    <row r="18" spans="3:11" x14ac:dyDescent="0.25">
      <c r="C18" s="26">
        <f>SUM(C1:C16)</f>
        <v>608500</v>
      </c>
      <c r="F18" s="26">
        <f>SUM(F1:F16)</f>
        <v>614000</v>
      </c>
      <c r="I18" s="26">
        <f>SUM(I1:I16)</f>
        <v>555000</v>
      </c>
      <c r="K18">
        <f>SUM(C18:I18)/3</f>
        <v>592500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Расчёт цен</vt:lpstr>
      <vt:lpstr>Лист1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Нестерова Татьяна Александровна</cp:lastModifiedBy>
  <cp:lastPrinted>2026-03-13T11:36:32Z</cp:lastPrinted>
  <dcterms:created xsi:type="dcterms:W3CDTF">2014-03-05T05:54:04Z</dcterms:created>
  <dcterms:modified xsi:type="dcterms:W3CDTF">2026-08-21T10:02:18Z</dcterms:modified>
</cp:coreProperties>
</file>