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19950" windowHeight="9600"/>
  </bookViews>
  <sheets>
    <sheet name="обосн" sheetId="8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8" i="8"/>
  <c r="M8" s="1"/>
  <c r="N8" s="1"/>
  <c r="O8" s="1"/>
  <c r="J8"/>
  <c r="I8"/>
  <c r="K8" l="1"/>
  <c r="O9"/>
  <c r="I10" l="1"/>
</calcChain>
</file>

<file path=xl/sharedStrings.xml><?xml version="1.0" encoding="utf-8"?>
<sst xmlns="http://schemas.openxmlformats.org/spreadsheetml/2006/main" count="32" uniqueCount="32">
  <si>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</si>
  <si>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</si>
  <si>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</si>
  <si>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</si>
  <si>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</si>
  <si>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</si>
  <si>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</si>
  <si>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</si>
  <si>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</si>
  <si>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</si>
  <si>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</si>
  <si>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</si>
  <si>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</si>
  <si>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</si>
  <si>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</si>
  <si>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</si>
  <si>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</si>
  <si>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</si>
  <si>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</si>
  <si>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</si>
  <si>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</si>
  <si>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чел</t>
  </si>
  <si>
    <t xml:space="preserve">Ценовое предложение №1 </t>
  </si>
  <si>
    <t>Ценовое предложение №2</t>
  </si>
  <si>
    <t xml:space="preserve">Ценовое предложение №3 </t>
  </si>
  <si>
    <t xml:space="preserve">Среднее квадратичное отклонение </t>
  </si>
  <si>
    <t>Наименование услуги (образовательной программы)</t>
  </si>
  <si>
    <t>Приложение к контракту</t>
  </si>
  <si>
    <t xml:space="preserve">Расчет и обоснование начальной (максимальной) цены контракта на обучение сотрудников (работников) УФСИН России по Смоленской области
</t>
  </si>
  <si>
    <t xml:space="preserve">Программа профессиональной переподготовки
 «Специалист по охране труда»
</t>
  </si>
  <si>
    <r>
      <t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правилам.В соответствии с ч. 2 ст. 72 Бюджетного кодекса РФ государственные контракты заключаются и оплачиваются в пределах доведенных лимитов бюджетных обязательств. В связи с экономией бюджет средств, принято решение установить НМЦК исходя из наименьшего ценового предложения, а именно</t>
    </r>
    <r>
      <rPr>
        <sz val="10"/>
        <rFont val="Times New Roman"/>
        <family val="1"/>
        <charset val="204"/>
      </rPr>
      <t xml:space="preserve"> 26 000,00</t>
    </r>
    <r>
      <rPr>
        <sz val="10"/>
        <color indexed="8"/>
        <rFont val="Times New Roman"/>
        <family val="1"/>
        <charset val="204"/>
      </rPr>
      <t xml:space="preserve"> рублей (Письмо Минэкономразвития России от 18.12.2015 № Д28и-3771 «О разъяснении рекомендаций по формированию НМЦК», письмо Минфина России от 08.09.2017 № 24-01-09/58179).
</t>
    </r>
  </si>
  <si>
    <t>Начальник инспекции _______________________О.Е. Крепостной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</si>
</sst>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scheme val="minor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0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12" fillId="5" borderId="8" xfId="0" applyFont="1" applyFill="1" applyBorder="1" applyAlignment="1">
      <alignment horizontal="center" vertical="center"/>
    </xf>
    <xf numFmtId="1" fontId="9" fillId="5" borderId="1" xfId="0" applyNumberFormat="1" applyFont="1" applyFill="1" applyBorder="1" applyAlignment="1">
      <alignment horizontal="center" vertical="center" wrapText="1" justifyLastLine="1"/>
    </xf>
    <xf numFmtId="164" fontId="9" fillId="5" borderId="1" xfId="0" applyNumberFormat="1" applyFont="1" applyFill="1" applyBorder="1" applyAlignment="1">
      <alignment horizontal="center" vertical="center" wrapText="1" justifyLastLine="1"/>
    </xf>
    <xf numFmtId="0" fontId="9" fillId="5" borderId="1" xfId="0" applyFont="1" applyFill="1" applyBorder="1" applyAlignment="1">
      <alignment horizontal="center" vertical="center" justifyLastLine="1"/>
    </xf>
    <xf numFmtId="10" fontId="9" fillId="5" borderId="1" xfId="0" applyNumberFormat="1" applyFont="1" applyFill="1" applyBorder="1" applyAlignment="1">
      <alignment horizontal="center" vertical="center" justifyLastLine="1"/>
    </xf>
    <xf numFmtId="2" fontId="9" fillId="5" borderId="1" xfId="0" applyNumberFormat="1" applyFont="1" applyFill="1" applyBorder="1" applyAlignment="1">
      <alignment horizontal="center" vertical="center" wrapText="1" justifyLastLine="1"/>
    </xf>
    <xf numFmtId="165" fontId="9" fillId="5" borderId="1" xfId="0" applyNumberFormat="1" applyFont="1" applyFill="1" applyBorder="1" applyAlignment="1">
      <alignment horizontal="center" vertical="center" wrapText="1" justifyLastLine="1"/>
    </xf>
    <xf numFmtId="4" fontId="9" fillId="5" borderId="1" xfId="0" applyNumberFormat="1" applyFont="1" applyFill="1" applyBorder="1" applyAlignment="1">
      <alignment horizontal="center" vertical="center" wrapText="1" justifyLastLine="1"/>
    </xf>
    <xf numFmtId="4" fontId="9" fillId="5" borderId="11" xfId="0" applyNumberFormat="1" applyFont="1" applyFill="1" applyBorder="1" applyAlignment="1">
      <alignment horizontal="center" vertical="center" wrapText="1" justifyLastLine="1"/>
    </xf>
    <xf numFmtId="0" fontId="5" fillId="5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</xdr:row>
      <xdr:rowOff>678656</xdr:rowOff>
    </xdr:from>
    <xdr:to>
      <xdr:col>9</xdr:col>
      <xdr:colOff>1000125</xdr:colOff>
      <xdr:row>6</xdr:row>
      <xdr:rowOff>1116806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84469" y="27622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11907</xdr:colOff>
      <xdr:row>6</xdr:row>
      <xdr:rowOff>1238250</xdr:rowOff>
    </xdr:from>
    <xdr:to>
      <xdr:col>10</xdr:col>
      <xdr:colOff>945357</xdr:colOff>
      <xdr:row>6</xdr:row>
      <xdr:rowOff>1590675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120313" y="3321844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8"/>
  <sheetViews>
    <sheetView tabSelected="1" topLeftCell="A2" zoomScale="80" zoomScaleNormal="80" workbookViewId="0">
      <selection activeCell="G8" sqref="G8"/>
    </sheetView>
  </sheetViews>
  <sheetFormatPr defaultRowHeight="12.75"/>
  <cols>
    <col min="1" max="1" width="4.7109375" style="1" customWidth="1"/>
    <col min="2" max="2" width="69.140625" style="1" customWidth="1"/>
    <col min="3" max="3" width="5.85546875" style="1" customWidth="1"/>
    <col min="4" max="4" width="6.85546875" style="1" customWidth="1"/>
    <col min="5" max="5" width="9.7109375" style="1" customWidth="1"/>
    <col min="6" max="7" width="9.8554687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1.28515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>
      <c r="J1" s="2" t="s">
        <v>1</v>
      </c>
    </row>
    <row r="2" spans="1:16" ht="15.75">
      <c r="F2" s="17"/>
      <c r="J2" s="2"/>
      <c r="M2" s="48" t="s">
        <v>27</v>
      </c>
      <c r="N2" s="48"/>
      <c r="O2" s="48"/>
    </row>
    <row r="3" spans="1:16" ht="72.75" customHeight="1">
      <c r="A3" s="56" t="s">
        <v>28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6" ht="48" customHeight="1">
      <c r="A4" s="42" t="s">
        <v>17</v>
      </c>
      <c r="B4" s="43"/>
      <c r="C4" s="44" t="s">
        <v>20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</row>
    <row r="5" spans="1:16" ht="32.25" customHeight="1">
      <c r="A5" s="42" t="s">
        <v>18</v>
      </c>
      <c r="B5" s="4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43"/>
    </row>
    <row r="6" spans="1:16">
      <c r="A6" s="57" t="s">
        <v>2</v>
      </c>
      <c r="B6" s="57" t="s">
        <v>26</v>
      </c>
      <c r="C6" s="59" t="s">
        <v>3</v>
      </c>
      <c r="D6" s="61" t="s">
        <v>0</v>
      </c>
      <c r="E6" s="63" t="s">
        <v>4</v>
      </c>
      <c r="F6" s="63"/>
      <c r="G6" s="63"/>
      <c r="H6" s="63"/>
      <c r="I6" s="54" t="s">
        <v>5</v>
      </c>
      <c r="J6" s="54"/>
      <c r="K6" s="54"/>
      <c r="L6" s="55" t="s">
        <v>6</v>
      </c>
      <c r="M6" s="55"/>
      <c r="N6" s="55"/>
      <c r="O6" s="55"/>
    </row>
    <row r="7" spans="1:16" ht="159">
      <c r="A7" s="58"/>
      <c r="B7" s="58"/>
      <c r="C7" s="60"/>
      <c r="D7" s="62"/>
      <c r="E7" s="26" t="s">
        <v>22</v>
      </c>
      <c r="F7" s="26" t="s">
        <v>23</v>
      </c>
      <c r="G7" s="26" t="s">
        <v>24</v>
      </c>
      <c r="H7" s="25" t="s">
        <v>7</v>
      </c>
      <c r="I7" s="23" t="s">
        <v>8</v>
      </c>
      <c r="J7" s="24" t="s">
        <v>25</v>
      </c>
      <c r="K7" s="24" t="s">
        <v>9</v>
      </c>
      <c r="L7" s="24" t="s">
        <v>10</v>
      </c>
      <c r="M7" s="25" t="s">
        <v>11</v>
      </c>
      <c r="N7" s="25" t="s">
        <v>12</v>
      </c>
      <c r="O7" s="25" t="s">
        <v>13</v>
      </c>
    </row>
    <row r="8" spans="1:16" s="3" customFormat="1" ht="33.75" customHeight="1">
      <c r="A8" s="36">
        <v>1</v>
      </c>
      <c r="B8" s="64" t="s">
        <v>29</v>
      </c>
      <c r="C8" s="27" t="s">
        <v>21</v>
      </c>
      <c r="D8" s="38">
        <v>2</v>
      </c>
      <c r="E8" s="37">
        <v>13000</v>
      </c>
      <c r="F8" s="37">
        <v>18000</v>
      </c>
      <c r="G8" s="37">
        <v>25000</v>
      </c>
      <c r="H8" s="28">
        <v>3</v>
      </c>
      <c r="I8" s="29">
        <f t="shared" ref="I8" si="0">AVERAGE(E8:G8)</f>
        <v>18666.666666666668</v>
      </c>
      <c r="J8" s="30">
        <f t="shared" ref="J8" si="1">STDEV(E8:G8)</f>
        <v>6027.7137733417067</v>
      </c>
      <c r="K8" s="31">
        <f t="shared" ref="K8" si="2">J8/I8</f>
        <v>0.32291323785759141</v>
      </c>
      <c r="L8" s="32">
        <f t="shared" ref="L8" si="3">((D8/H8)*(SUM(E8:G8)))</f>
        <v>37333.333333333328</v>
      </c>
      <c r="M8" s="33">
        <f t="shared" ref="M8" si="4">L8/D8</f>
        <v>18666.666666666664</v>
      </c>
      <c r="N8" s="34">
        <f t="shared" ref="N8" si="5">ROUND(M8,2)</f>
        <v>18666.669999999998</v>
      </c>
      <c r="O8" s="35">
        <f t="shared" ref="O8" si="6">N8*D8</f>
        <v>37333.339999999997</v>
      </c>
    </row>
    <row r="9" spans="1:16" ht="12.75" customHeight="1">
      <c r="A9" s="4"/>
      <c r="B9" s="5"/>
      <c r="C9" s="6"/>
      <c r="D9" s="6"/>
      <c r="E9" s="7"/>
      <c r="F9" s="7"/>
      <c r="G9" s="7"/>
      <c r="H9" s="8"/>
      <c r="I9" s="9"/>
      <c r="J9" s="10"/>
      <c r="K9" s="11"/>
      <c r="L9" s="12"/>
      <c r="M9" s="13"/>
      <c r="N9" s="12" t="s">
        <v>14</v>
      </c>
      <c r="O9" s="14">
        <f>SUM(O8:O8)</f>
        <v>37333.339999999997</v>
      </c>
    </row>
    <row r="10" spans="1:16" ht="22.5" customHeight="1">
      <c r="A10" s="49" t="s">
        <v>15</v>
      </c>
      <c r="B10" s="49"/>
      <c r="C10" s="49"/>
      <c r="D10" s="49"/>
      <c r="E10" s="49"/>
      <c r="F10" s="49"/>
      <c r="G10" s="49"/>
      <c r="H10" s="49"/>
      <c r="I10" s="15">
        <f>O9</f>
        <v>37333.339999999997</v>
      </c>
      <c r="J10" s="16" t="s">
        <v>16</v>
      </c>
      <c r="K10" s="16"/>
      <c r="L10" s="16"/>
      <c r="M10" s="16"/>
      <c r="N10" s="16"/>
      <c r="O10" s="15"/>
    </row>
    <row r="11" spans="1:16" s="18" customFormat="1" ht="21" customHeight="1">
      <c r="A11" s="50" t="s">
        <v>19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</row>
    <row r="12" spans="1:16" s="17" customFormat="1" ht="92.25" customHeight="1">
      <c r="A12" s="51" t="s">
        <v>30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3" spans="1:16" s="17" customFormat="1" ht="15.75">
      <c r="A13" s="52"/>
      <c r="B13" s="52"/>
      <c r="C13" s="40"/>
      <c r="D13" s="40"/>
      <c r="E13" s="40"/>
      <c r="F13" s="40"/>
      <c r="G13" s="40"/>
      <c r="H13" s="40"/>
      <c r="I13" s="40"/>
      <c r="J13" s="19"/>
      <c r="K13" s="19"/>
      <c r="L13" s="19"/>
      <c r="M13" s="19"/>
      <c r="N13" s="19"/>
      <c r="O13" s="19"/>
      <c r="P13" s="20"/>
    </row>
    <row r="14" spans="1:16" ht="15.75">
      <c r="A14" s="41" t="s">
        <v>31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19"/>
    </row>
    <row r="15" spans="1:16" s="19" customFormat="1" ht="15.75">
      <c r="A15" s="47"/>
      <c r="B15" s="47"/>
      <c r="C15" s="2"/>
      <c r="D15" s="21"/>
      <c r="E15" s="21"/>
      <c r="F15" s="21"/>
      <c r="G15" s="21"/>
      <c r="H15" s="21"/>
      <c r="I15" s="1"/>
      <c r="J15" s="47"/>
      <c r="K15" s="47"/>
      <c r="L15" s="1"/>
      <c r="M15" s="1"/>
      <c r="N15" s="1"/>
      <c r="O15" s="1"/>
    </row>
    <row r="16" spans="1:16" s="19" customFormat="1" ht="15.75">
      <c r="A16" s="39"/>
      <c r="B16" s="39"/>
      <c r="C16" s="39"/>
      <c r="D16" s="39"/>
      <c r="E16" s="39"/>
      <c r="F16" s="39"/>
      <c r="G16" s="39"/>
      <c r="H16" s="22"/>
    </row>
    <row r="18" spans="1:15" s="19" customFormat="1" ht="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</sheetData>
  <mergeCells count="22">
    <mergeCell ref="M2:O2"/>
    <mergeCell ref="A10:H10"/>
    <mergeCell ref="A11:O11"/>
    <mergeCell ref="A12:O12"/>
    <mergeCell ref="A13:B13"/>
    <mergeCell ref="C5:O5"/>
    <mergeCell ref="I6:K6"/>
    <mergeCell ref="L6:O6"/>
    <mergeCell ref="A3:O3"/>
    <mergeCell ref="A6:A7"/>
    <mergeCell ref="B6:B7"/>
    <mergeCell ref="C6:C7"/>
    <mergeCell ref="D6:D7"/>
    <mergeCell ref="E6:H6"/>
    <mergeCell ref="A4:B4"/>
    <mergeCell ref="A16:G16"/>
    <mergeCell ref="C13:I13"/>
    <mergeCell ref="A14:N14"/>
    <mergeCell ref="A5:B5"/>
    <mergeCell ref="C4:O4"/>
    <mergeCell ref="A15:B15"/>
    <mergeCell ref="J15:K15"/>
  </mergeCells>
  <phoneticPr fontId="11" type="noConversion"/>
  <pageMargins left="0.70866141732283472" right="0.31496062992125984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2026-08-13T11:32:11Z</dcterms:modified>
</cp:coreProperties>
</file>