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415 Лекарства ЖНВЛП\Мед-ты ЖНВЛП август 2026\"/>
    </mc:Choice>
  </mc:AlternateContent>
  <bookViews>
    <workbookView xWindow="-120" yWindow="-120" windowWidth="29040" windowHeight="15840"/>
  </bookViews>
  <sheets>
    <sheet name="ЖНВЛС (6)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2" l="1"/>
  <c r="J12" i="2" l="1"/>
  <c r="J11" i="2"/>
  <c r="J18" i="2" l="1"/>
  <c r="K1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13" i="2"/>
  <c r="K13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7" i="2"/>
  <c r="K17" i="2" s="1"/>
  <c r="J16" i="2"/>
  <c r="K16" i="2" s="1"/>
  <c r="J15" i="2"/>
  <c r="K15" i="2" s="1"/>
  <c r="J14" i="2"/>
  <c r="K14" i="2" s="1"/>
  <c r="K12" i="2"/>
  <c r="K11" i="2"/>
  <c r="K38" i="2" l="1"/>
</calcChain>
</file>

<file path=xl/sharedStrings.xml><?xml version="1.0" encoding="utf-8"?>
<sst xmlns="http://schemas.openxmlformats.org/spreadsheetml/2006/main" count="187" uniqueCount="114">
  <si>
    <t>Приложение 2</t>
  </si>
  <si>
    <t>Обоснование начальной (максимальной) цены контракта</t>
  </si>
  <si>
    <t>№ п/п</t>
  </si>
  <si>
    <t>МНН</t>
  </si>
  <si>
    <t>Лекарственная форма</t>
  </si>
  <si>
    <t>КОЛ-ВО</t>
  </si>
  <si>
    <t>Ед. изм.</t>
  </si>
  <si>
    <t>Цена за ед.</t>
  </si>
  <si>
    <t>Ср.ед.</t>
  </si>
  <si>
    <t>Ср.сумма</t>
  </si>
  <si>
    <t>Наименование торговое</t>
  </si>
  <si>
    <t>ОКПД</t>
  </si>
  <si>
    <r>
      <t>по  закупке лекарственных препаратов для медицинского применения  (</t>
    </r>
    <r>
      <rPr>
        <b/>
        <sz val="12"/>
        <color indexed="8"/>
        <rFont val="Times New Roman"/>
        <family val="1"/>
        <charset val="204"/>
      </rPr>
      <t>ЖНВЛП)</t>
    </r>
  </si>
  <si>
    <t>уп.</t>
  </si>
  <si>
    <t>г</t>
  </si>
  <si>
    <t xml:space="preserve"> Коэффициент вариации не превышает 32 %.  Коммерческие предложения прилагаются.</t>
  </si>
  <si>
    <t>мл</t>
  </si>
  <si>
    <t>шт.</t>
  </si>
  <si>
    <t>ООО "ТД-Фарм" КП  № ТДУС- 018065 от 28.07.2026</t>
  </si>
  <si>
    <t xml:space="preserve"> ООО "Лада-доктор" КП № 280726163045 от 28.07.2026</t>
  </si>
  <si>
    <t xml:space="preserve"> ООО "Дельтафарм"КП №3045281607 от 28.07.2026</t>
  </si>
  <si>
    <t>Ипратропия бромид + Фенотерол</t>
  </si>
  <si>
    <t>Ксилометазолин</t>
  </si>
  <si>
    <t>Декстроза</t>
  </si>
  <si>
    <t>Фуросемид</t>
  </si>
  <si>
    <t>Гепарин натрия</t>
  </si>
  <si>
    <t>Натрия хлорид</t>
  </si>
  <si>
    <t>Цефтриаксон</t>
  </si>
  <si>
    <t>Лоратадин</t>
  </si>
  <si>
    <t>Амоксициллин</t>
  </si>
  <si>
    <t>Нитроглицерин</t>
  </si>
  <si>
    <t>Доксициклин</t>
  </si>
  <si>
    <t>Дексаметазон</t>
  </si>
  <si>
    <t>Тиамин</t>
  </si>
  <si>
    <t>Аминофиллин</t>
  </si>
  <si>
    <t>Аскорбиновая кислота</t>
  </si>
  <si>
    <t>Пиридоксин</t>
  </si>
  <si>
    <t>Цианокобаламин</t>
  </si>
  <si>
    <t>Магния сульфат</t>
  </si>
  <si>
    <t>Лопинавир + Ритонавир</t>
  </si>
  <si>
    <t>Платифиллин</t>
  </si>
  <si>
    <t>Диклофенак</t>
  </si>
  <si>
    <t>Лоперамид</t>
  </si>
  <si>
    <t>Эпинефрин</t>
  </si>
  <si>
    <t>Аминокапроновая кислота</t>
  </si>
  <si>
    <t>Налоксон</t>
  </si>
  <si>
    <t>Беродуал</t>
  </si>
  <si>
    <t xml:space="preserve">р-р д/ингал. фл.-кап. темн. стекл. 0,25 мг + 0,5 мг/мл 20 мл № 1 </t>
  </si>
  <si>
    <t>Глюкоза</t>
  </si>
  <si>
    <t>р-р для в/в введ. 400 мг/мл амп. 10 мл № 10</t>
  </si>
  <si>
    <t xml:space="preserve"> р-р для в/в и в/м введ. 10 мг/мл амп. 2 мл № 10 </t>
  </si>
  <si>
    <t>Гепарин</t>
  </si>
  <si>
    <t xml:space="preserve"> р-р для в/в и п/к введ. 5 000 МЕ/мл фл. 5 мл № 5</t>
  </si>
  <si>
    <t>буфус растворит. д/лек. форм  д/ин. 0,9 % амп. пластик. 10 мл № 10</t>
  </si>
  <si>
    <t xml:space="preserve">табл. 500 мг уп. контурн. яч. № 20 </t>
  </si>
  <si>
    <t xml:space="preserve"> пор. д/р-ра для в/в и в/м введ. 1 г фл. № 1</t>
  </si>
  <si>
    <t>табл. 10 мг уп. контурн. яч. № 10</t>
  </si>
  <si>
    <t xml:space="preserve">капли наз. 0,1 % фл.-кап. полимерн. 20 мл № 1 </t>
  </si>
  <si>
    <t>табл. подъязычн. 0.5 мг пен. № 40</t>
  </si>
  <si>
    <t xml:space="preserve"> конц. для р-ра д/инф. 1 мг/мл амп. 10 мл № 10 </t>
  </si>
  <si>
    <t xml:space="preserve">р-р д/ин. 4 мг/мл амп. 1 мл № 25 </t>
  </si>
  <si>
    <t xml:space="preserve">р-р для в/м введ. 50 мг/мл амп. 1 мл № 10 </t>
  </si>
  <si>
    <t>Тиамина хлорид</t>
  </si>
  <si>
    <t>Эуфиллин</t>
  </si>
  <si>
    <t xml:space="preserve"> р-р для в/в введ. 24 мг/мл амп. 10 мл № 10</t>
  </si>
  <si>
    <t xml:space="preserve"> р-р для в/в и в/м введ. 50 мг/мл амп. 2 мл № 10</t>
  </si>
  <si>
    <t xml:space="preserve"> р-р д/ин. 50 мг/мл амп. 1 мл № 10 </t>
  </si>
  <si>
    <t>р-р д/ин. 0,5 мг/мл амп. 1 мл № 10</t>
  </si>
  <si>
    <t xml:space="preserve">р-р для в/в введ. 250 мг/мл амп. с точк. или кольц. излома 10 мл № 10 </t>
  </si>
  <si>
    <t xml:space="preserve">табл. п.п.о. 200 мг+50 мг уп. контурн. яч. № 120 </t>
  </si>
  <si>
    <t xml:space="preserve">р-р для п/к введ. 2 мг/мл амп. 1 мл № 10 </t>
  </si>
  <si>
    <t>Платифиллина гидротартрат</t>
  </si>
  <si>
    <t>табл. кишечнораствор. п.п.о. 50 мг уп. контурн. яч. № 30</t>
  </si>
  <si>
    <t xml:space="preserve">капс. 2 мг уп. контурн. яч. № 10 </t>
  </si>
  <si>
    <t xml:space="preserve"> р-р д/ин. 1 мг/мл амп. с точк. или кольц. излома 1 мл № 5</t>
  </si>
  <si>
    <t>Адреналин</t>
  </si>
  <si>
    <t>р-р д/инф. 5 % конт. 100 мл № 1</t>
  </si>
  <si>
    <t>р-р д/ин 0,4мг/мл амп. 1 мл № 10</t>
  </si>
  <si>
    <t>Ринорус®</t>
  </si>
  <si>
    <t>Ксилен®</t>
  </si>
  <si>
    <t>ЛОПИРИТА®</t>
  </si>
  <si>
    <t xml:space="preserve"> кап. наз. 0,1 % 10 мл фл.-кап. № 1</t>
  </si>
  <si>
    <t>Диклофенак  Реневал</t>
  </si>
  <si>
    <t>21.20.10.254-000024-1-00097</t>
  </si>
  <si>
    <t>21.20.10.251-000001-1-00164</t>
  </si>
  <si>
    <t>21.20.10.134-000008-1-00035</t>
  </si>
  <si>
    <t>21.20.10.143-000008-1-00036</t>
  </si>
  <si>
    <t>21.20.10.131-000008-1-00098</t>
  </si>
  <si>
    <t>21.20.10.191-000015-1-00127</t>
  </si>
  <si>
    <t>21.20.10.256-000003-1-00021</t>
  </si>
  <si>
    <t>21.20.10.191-000003-1-00346</t>
  </si>
  <si>
    <t>21.20.10.141-000002-1-00043</t>
  </si>
  <si>
    <t>21.20.10.141-000002-1-00096</t>
  </si>
  <si>
    <t>21.20.10.191-000022-1-00477</t>
  </si>
  <si>
    <t>21.20.10.254-000008-1-00068</t>
  </si>
  <si>
    <t>21.20.10.133-000003-1-00110</t>
  </si>
  <si>
    <t>21.20.10.134-000007-1-00145</t>
  </si>
  <si>
    <t>21.20.10.194-000022-1-00157</t>
  </si>
  <si>
    <t>21.20.10.113-000003-1-00055</t>
  </si>
  <si>
    <t>21.20.10.221-000002-1-00059</t>
  </si>
  <si>
    <t>21.20.10.141-000037-1-00041</t>
  </si>
  <si>
    <t>21.20.10.132-000014-1-00080</t>
  </si>
  <si>
    <t>21.20.23.199-000004-1-00015</t>
  </si>
  <si>
    <t>21.20.23.190-000033-1-00117</t>
  </si>
  <si>
    <t>Доксициклин Солюшн Таблетс</t>
  </si>
  <si>
    <t xml:space="preserve"> табл. дисперг. 100 мг уп. контурн. яч. № 10 </t>
  </si>
  <si>
    <r>
      <t xml:space="preserve">Начальная (максимальная ) цена  договора определена на основании предложения о цене договора конкретного участника закупки, с которым планируется заключить договор и состовляет </t>
    </r>
    <r>
      <rPr>
        <b/>
        <sz val="12"/>
        <color rgb="FF000000"/>
        <rFont val="Times New Roman"/>
        <family val="1"/>
        <charset val="204"/>
      </rPr>
      <t>37760,50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рублей</t>
    </r>
  </si>
  <si>
    <t xml:space="preserve">                                                                                                Начальник СМП                                              Белинский В.В.</t>
  </si>
  <si>
    <t xml:space="preserve">  Ст. медсестра                                                    Воронцова О.М.</t>
  </si>
  <si>
    <t>21.20.10.180-000001-1-00015</t>
  </si>
  <si>
    <t>21.10.51.124-000002-1-00008</t>
  </si>
  <si>
    <t>21.10.51.126-000001-1-00095</t>
  </si>
  <si>
    <t>21.10.51.129-000004-1-00018</t>
  </si>
  <si>
    <t>21.20.10.116-000013-1-00101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</si>
</sst>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</font>
    <font>
      <sz val="11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13">
    <xf numFmtId="0" fontId="0" fillId="0" borderId="0" xfId="0"/>
    <xf numFmtId="0" fontId="2" fillId="0" borderId="0" xfId="0" applyFont="1"/>
    <xf numFmtId="164" fontId="3" fillId="0" borderId="0" xfId="1" applyFont="1" applyFill="1" applyAlignment="1">
      <alignment horizontal="center" vertical="center" wrapText="1"/>
    </xf>
    <xf numFmtId="4" fontId="0" fillId="0" borderId="0" xfId="0" applyNumberFormat="1"/>
    <xf numFmtId="4" fontId="5" fillId="0" borderId="0" xfId="0" applyNumberFormat="1" applyFont="1"/>
    <xf numFmtId="0" fontId="9" fillId="0" borderId="3" xfId="0" applyFont="1" applyBorder="1" applyAlignment="1">
      <alignment horizontal="center" vertical="center"/>
    </xf>
    <xf numFmtId="0" fontId="0" fillId="0" borderId="0" xfId="0" applyFont="1"/>
    <xf numFmtId="164" fontId="9" fillId="0" borderId="0" xfId="1" applyFont="1" applyFill="1" applyAlignment="1">
      <alignment horizontal="center" vertical="center" wrapText="1"/>
    </xf>
    <xf numFmtId="164" fontId="5" fillId="0" borderId="0" xfId="1" applyFont="1" applyFill="1" applyAlignment="1">
      <alignment horizontal="center" vertical="center" wrapText="1"/>
    </xf>
    <xf numFmtId="164" fontId="5" fillId="0" borderId="0" xfId="1" applyFont="1" applyFill="1" applyAlignment="1">
      <alignment vertical="center" wrapText="1"/>
    </xf>
    <xf numFmtId="164" fontId="9" fillId="0" borderId="1" xfId="1" applyFont="1" applyFill="1" applyBorder="1" applyAlignment="1">
      <alignment horizontal="center" vertical="center" wrapText="1"/>
    </xf>
    <xf numFmtId="0" fontId="0" fillId="0" borderId="1" xfId="0" applyFont="1" applyBorder="1"/>
    <xf numFmtId="4" fontId="11" fillId="0" borderId="4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4" fillId="0" borderId="1" xfId="0" applyFont="1" applyBorder="1"/>
    <xf numFmtId="164" fontId="4" fillId="0" borderId="1" xfId="1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17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 wrapText="1"/>
    </xf>
    <xf numFmtId="164" fontId="4" fillId="0" borderId="0" xfId="1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4" fontId="8" fillId="0" borderId="0" xfId="0" applyNumberFormat="1" applyFont="1"/>
    <xf numFmtId="0" fontId="10" fillId="0" borderId="5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2" fontId="17" fillId="0" borderId="21" xfId="0" applyNumberFormat="1" applyFont="1" applyBorder="1" applyAlignment="1">
      <alignment horizontal="right" vertical="center" wrapText="1"/>
    </xf>
    <xf numFmtId="0" fontId="15" fillId="0" borderId="23" xfId="0" applyFont="1" applyBorder="1" applyAlignment="1">
      <alignment horizontal="center" vertical="center" wrapText="1"/>
    </xf>
    <xf numFmtId="4" fontId="11" fillId="0" borderId="23" xfId="0" applyNumberFormat="1" applyFont="1" applyBorder="1" applyAlignment="1">
      <alignment horizontal="center" vertical="center" wrapText="1"/>
    </xf>
    <xf numFmtId="2" fontId="12" fillId="0" borderId="21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2" fontId="17" fillId="0" borderId="25" xfId="0" applyNumberFormat="1" applyFont="1" applyBorder="1" applyAlignment="1">
      <alignment horizontal="right" vertical="center" wrapText="1"/>
    </xf>
    <xf numFmtId="0" fontId="7" fillId="0" borderId="27" xfId="0" applyFont="1" applyBorder="1" applyAlignment="1">
      <alignment horizontal="center" vertical="top" wrapText="1"/>
    </xf>
    <xf numFmtId="4" fontId="13" fillId="0" borderId="25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center" vertical="top" wrapText="1"/>
    </xf>
    <xf numFmtId="164" fontId="4" fillId="0" borderId="0" xfId="1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tabSelected="1" workbookViewId="0">
      <selection activeCell="P34" sqref="P34"/>
    </sheetView>
  </sheetViews>
  <sheetFormatPr defaultRowHeight="15" x14ac:dyDescent="0.25"/>
  <cols>
    <col min="2" max="2" width="21.140625" customWidth="1"/>
    <col min="3" max="3" width="24.140625" customWidth="1"/>
    <col min="4" max="4" width="35.140625" customWidth="1"/>
    <col min="5" max="5" width="8.7109375" customWidth="1"/>
    <col min="6" max="6" width="8.85546875" customWidth="1"/>
    <col min="7" max="7" width="14" style="3" customWidth="1"/>
    <col min="8" max="8" width="15.28515625" style="3" customWidth="1"/>
    <col min="9" max="9" width="14.85546875" style="3" customWidth="1"/>
    <col min="10" max="10" width="10.85546875" style="4" customWidth="1"/>
    <col min="11" max="11" width="11.7109375" style="3" customWidth="1"/>
    <col min="12" max="15" width="10.28515625" style="3" customWidth="1"/>
    <col min="16" max="16" width="20.85546875" customWidth="1"/>
  </cols>
  <sheetData>
    <row r="2" spans="1:16" s="1" customFormat="1" ht="15.75" customHeight="1" x14ac:dyDescent="0.25">
      <c r="E2" s="2"/>
      <c r="F2" s="2"/>
      <c r="G2" s="2"/>
      <c r="H2" s="2"/>
      <c r="I2" s="48"/>
      <c r="J2" s="110"/>
      <c r="K2" s="110"/>
      <c r="L2" s="46"/>
      <c r="M2" s="111" t="s">
        <v>0</v>
      </c>
      <c r="N2" s="111"/>
      <c r="O2" s="111"/>
    </row>
    <row r="3" spans="1:16" s="1" customFormat="1" ht="15.75" customHeight="1" x14ac:dyDescent="0.25">
      <c r="E3" s="2"/>
      <c r="F3" s="2"/>
      <c r="G3" s="2"/>
      <c r="H3" s="2"/>
      <c r="I3" s="48"/>
      <c r="J3" s="46"/>
      <c r="K3" s="46"/>
      <c r="L3" s="46"/>
      <c r="M3" s="46"/>
      <c r="N3" s="46"/>
      <c r="O3" s="46"/>
    </row>
    <row r="4" spans="1:16" s="1" customFormat="1" ht="15.75" customHeight="1" x14ac:dyDescent="0.25">
      <c r="E4" s="2"/>
      <c r="F4" s="2"/>
      <c r="G4" s="2"/>
      <c r="H4" s="2"/>
      <c r="I4" s="48"/>
      <c r="J4" s="46"/>
      <c r="K4" s="46"/>
      <c r="L4" s="46"/>
      <c r="M4" s="46"/>
      <c r="N4" s="46"/>
      <c r="O4" s="46"/>
    </row>
    <row r="5" spans="1:16" s="6" customFormat="1" ht="15" customHeight="1" x14ac:dyDescent="0.25">
      <c r="C5" s="112" t="s">
        <v>1</v>
      </c>
      <c r="D5" s="112"/>
      <c r="E5" s="112"/>
      <c r="F5" s="112"/>
      <c r="G5" s="112"/>
      <c r="H5" s="112"/>
      <c r="I5" s="112"/>
      <c r="J5" s="112"/>
      <c r="K5" s="112"/>
      <c r="L5" s="47"/>
      <c r="M5" s="47"/>
      <c r="N5" s="47"/>
      <c r="O5" s="47"/>
    </row>
    <row r="6" spans="1:16" s="6" customFormat="1" ht="15" customHeight="1" x14ac:dyDescent="0.25">
      <c r="C6" s="112" t="s">
        <v>12</v>
      </c>
      <c r="D6" s="112"/>
      <c r="E6" s="112"/>
      <c r="F6" s="112"/>
      <c r="G6" s="112"/>
      <c r="H6" s="112"/>
      <c r="I6" s="112"/>
      <c r="J6" s="112"/>
      <c r="K6" s="112"/>
      <c r="L6" s="47"/>
      <c r="M6" s="47"/>
      <c r="N6" s="47"/>
      <c r="O6" s="47"/>
    </row>
    <row r="7" spans="1:16" s="6" customFormat="1" ht="15" customHeight="1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6" s="6" customFormat="1" x14ac:dyDescent="0.25">
      <c r="E8" s="8"/>
      <c r="F8" s="8"/>
      <c r="G8" s="8"/>
      <c r="H8" s="8"/>
      <c r="I8" s="9"/>
      <c r="J8" s="9"/>
      <c r="K8" s="9"/>
      <c r="L8" s="9"/>
      <c r="M8" s="9"/>
      <c r="N8" s="9"/>
      <c r="O8" s="9"/>
    </row>
    <row r="9" spans="1:16" s="6" customFormat="1" ht="123.75" customHeight="1" x14ac:dyDescent="0.25">
      <c r="A9" s="18"/>
      <c r="B9" s="18"/>
      <c r="C9" s="18"/>
      <c r="D9" s="18"/>
      <c r="E9" s="19"/>
      <c r="F9" s="20"/>
      <c r="G9" s="21" t="s">
        <v>18</v>
      </c>
      <c r="H9" s="19" t="s">
        <v>19</v>
      </c>
      <c r="I9" s="19" t="s">
        <v>20</v>
      </c>
      <c r="J9" s="19"/>
      <c r="K9" s="10"/>
      <c r="L9" s="10"/>
      <c r="M9" s="10"/>
      <c r="N9" s="10"/>
      <c r="O9" s="10"/>
      <c r="P9" s="11"/>
    </row>
    <row r="10" spans="1:16" s="1" customFormat="1" ht="41.25" customHeight="1" thickBot="1" x14ac:dyDescent="0.3">
      <c r="A10" s="29" t="s">
        <v>2</v>
      </c>
      <c r="B10" s="30" t="s">
        <v>10</v>
      </c>
      <c r="C10" s="5" t="s">
        <v>3</v>
      </c>
      <c r="D10" s="31" t="s">
        <v>4</v>
      </c>
      <c r="E10" s="32" t="s">
        <v>5</v>
      </c>
      <c r="F10" s="5" t="s">
        <v>6</v>
      </c>
      <c r="G10" s="30" t="s">
        <v>7</v>
      </c>
      <c r="H10" s="30" t="s">
        <v>7</v>
      </c>
      <c r="I10" s="30" t="s">
        <v>7</v>
      </c>
      <c r="J10" s="5" t="s">
        <v>8</v>
      </c>
      <c r="K10" s="5" t="s">
        <v>9</v>
      </c>
      <c r="L10" s="5" t="s">
        <v>6</v>
      </c>
      <c r="M10" s="35" t="s">
        <v>5</v>
      </c>
      <c r="N10" s="38" t="s">
        <v>7</v>
      </c>
      <c r="O10" s="33"/>
      <c r="P10" s="38" t="s">
        <v>11</v>
      </c>
    </row>
    <row r="11" spans="1:16" s="1" customFormat="1" ht="33.75" customHeight="1" thickBot="1" x14ac:dyDescent="0.3">
      <c r="A11" s="26">
        <v>1</v>
      </c>
      <c r="B11" s="58" t="s">
        <v>46</v>
      </c>
      <c r="C11" s="51" t="s">
        <v>21</v>
      </c>
      <c r="D11" s="52" t="s">
        <v>47</v>
      </c>
      <c r="E11" s="39">
        <v>2</v>
      </c>
      <c r="F11" s="27" t="s">
        <v>13</v>
      </c>
      <c r="G11" s="12">
        <v>269.8</v>
      </c>
      <c r="H11" s="13">
        <v>269.95</v>
      </c>
      <c r="I11" s="13">
        <v>269.95</v>
      </c>
      <c r="J11" s="14">
        <f t="shared" ref="J11:J26" si="0">ROUND(AVERAGE(G11,H11,I11),2)</f>
        <v>269.89999999999998</v>
      </c>
      <c r="K11" s="15">
        <f t="shared" ref="K11:K26" si="1">PRODUCT(E11,J11)</f>
        <v>539.79999999999995</v>
      </c>
      <c r="L11" s="40" t="s">
        <v>16</v>
      </c>
      <c r="M11" s="28">
        <v>40</v>
      </c>
      <c r="N11" s="28">
        <v>13.49</v>
      </c>
      <c r="O11" s="36">
        <v>539.6</v>
      </c>
      <c r="P11" s="65" t="s">
        <v>83</v>
      </c>
    </row>
    <row r="12" spans="1:16" s="1" customFormat="1" ht="32.25" customHeight="1" thickBot="1" x14ac:dyDescent="0.3">
      <c r="A12" s="26">
        <v>2</v>
      </c>
      <c r="B12" s="58" t="s">
        <v>78</v>
      </c>
      <c r="C12" s="53" t="s">
        <v>22</v>
      </c>
      <c r="D12" s="52" t="s">
        <v>81</v>
      </c>
      <c r="E12" s="39">
        <v>15</v>
      </c>
      <c r="F12" s="28" t="s">
        <v>13</v>
      </c>
      <c r="G12" s="12">
        <v>28.5</v>
      </c>
      <c r="H12" s="13">
        <v>28.55</v>
      </c>
      <c r="I12" s="13">
        <v>28.55</v>
      </c>
      <c r="J12" s="14">
        <f t="shared" si="0"/>
        <v>28.53</v>
      </c>
      <c r="K12" s="15">
        <f>PRODUCT(E12,J12)</f>
        <v>427.95000000000005</v>
      </c>
      <c r="L12" s="40" t="s">
        <v>16</v>
      </c>
      <c r="M12" s="28">
        <v>150</v>
      </c>
      <c r="N12" s="28">
        <v>2.85</v>
      </c>
      <c r="O12" s="36">
        <v>427.5</v>
      </c>
      <c r="P12" s="66" t="s">
        <v>84</v>
      </c>
    </row>
    <row r="13" spans="1:16" s="1" customFormat="1" ht="35.25" customHeight="1" thickBot="1" x14ac:dyDescent="0.3">
      <c r="A13" s="26">
        <v>3</v>
      </c>
      <c r="B13" s="59" t="s">
        <v>48</v>
      </c>
      <c r="C13" s="51" t="s">
        <v>23</v>
      </c>
      <c r="D13" s="52" t="s">
        <v>49</v>
      </c>
      <c r="E13" s="39">
        <v>10</v>
      </c>
      <c r="F13" s="28" t="s">
        <v>13</v>
      </c>
      <c r="G13" s="12">
        <v>90</v>
      </c>
      <c r="H13" s="13">
        <v>90.5</v>
      </c>
      <c r="I13" s="13">
        <v>90.5</v>
      </c>
      <c r="J13" s="14">
        <f t="shared" si="0"/>
        <v>90.33</v>
      </c>
      <c r="K13" s="15">
        <f t="shared" si="1"/>
        <v>903.3</v>
      </c>
      <c r="L13" s="40" t="s">
        <v>16</v>
      </c>
      <c r="M13" s="28">
        <v>1000</v>
      </c>
      <c r="N13" s="28">
        <v>0.9</v>
      </c>
      <c r="O13" s="36">
        <v>900</v>
      </c>
      <c r="P13" s="66" t="s">
        <v>85</v>
      </c>
    </row>
    <row r="14" spans="1:16" s="1" customFormat="1" ht="35.25" customHeight="1" thickBot="1" x14ac:dyDescent="0.3">
      <c r="A14" s="26">
        <v>4</v>
      </c>
      <c r="B14" s="59" t="s">
        <v>24</v>
      </c>
      <c r="C14" s="51" t="s">
        <v>24</v>
      </c>
      <c r="D14" s="54" t="s">
        <v>50</v>
      </c>
      <c r="E14" s="39">
        <v>15</v>
      </c>
      <c r="F14" s="28" t="s">
        <v>13</v>
      </c>
      <c r="G14" s="12">
        <v>69.599999999999994</v>
      </c>
      <c r="H14" s="13">
        <v>69.709999999999994</v>
      </c>
      <c r="I14" s="13">
        <v>69.709999999999994</v>
      </c>
      <c r="J14" s="14">
        <f t="shared" si="0"/>
        <v>69.67</v>
      </c>
      <c r="K14" s="15">
        <f t="shared" si="1"/>
        <v>1045.05</v>
      </c>
      <c r="L14" s="40" t="s">
        <v>16</v>
      </c>
      <c r="M14" s="28">
        <v>300</v>
      </c>
      <c r="N14" s="28">
        <v>3.48</v>
      </c>
      <c r="O14" s="36">
        <v>1044</v>
      </c>
      <c r="P14" s="66" t="s">
        <v>86</v>
      </c>
    </row>
    <row r="15" spans="1:16" s="1" customFormat="1" ht="30" customHeight="1" thickBot="1" x14ac:dyDescent="0.3">
      <c r="A15" s="26">
        <v>5</v>
      </c>
      <c r="B15" s="60" t="s">
        <v>51</v>
      </c>
      <c r="C15" s="51" t="s">
        <v>25</v>
      </c>
      <c r="D15" s="55" t="s">
        <v>52</v>
      </c>
      <c r="E15" s="39">
        <v>2</v>
      </c>
      <c r="F15" s="22" t="s">
        <v>13</v>
      </c>
      <c r="G15" s="12">
        <v>1450</v>
      </c>
      <c r="H15" s="13">
        <v>1523.95</v>
      </c>
      <c r="I15" s="13">
        <v>1493.36</v>
      </c>
      <c r="J15" s="14">
        <f t="shared" si="0"/>
        <v>1489.1</v>
      </c>
      <c r="K15" s="15">
        <f t="shared" si="1"/>
        <v>2978.2</v>
      </c>
      <c r="L15" s="41" t="s">
        <v>16</v>
      </c>
      <c r="M15" s="42">
        <v>50</v>
      </c>
      <c r="N15" s="24">
        <v>58</v>
      </c>
      <c r="O15" s="37">
        <v>2900</v>
      </c>
      <c r="P15" s="66" t="s">
        <v>87</v>
      </c>
    </row>
    <row r="16" spans="1:16" s="1" customFormat="1" ht="31.5" customHeight="1" thickBot="1" x14ac:dyDescent="0.3">
      <c r="A16" s="26">
        <v>6</v>
      </c>
      <c r="B16" s="59" t="s">
        <v>26</v>
      </c>
      <c r="C16" s="51" t="s">
        <v>26</v>
      </c>
      <c r="D16" s="56" t="s">
        <v>53</v>
      </c>
      <c r="E16" s="39">
        <v>15</v>
      </c>
      <c r="F16" s="23" t="s">
        <v>13</v>
      </c>
      <c r="G16" s="16">
        <v>160</v>
      </c>
      <c r="H16" s="17">
        <v>160.62</v>
      </c>
      <c r="I16" s="17">
        <v>160.62</v>
      </c>
      <c r="J16" s="14">
        <f t="shared" si="0"/>
        <v>160.41</v>
      </c>
      <c r="K16" s="15">
        <f t="shared" si="1"/>
        <v>2406.15</v>
      </c>
      <c r="L16" s="43" t="s">
        <v>16</v>
      </c>
      <c r="M16" s="42">
        <v>1500</v>
      </c>
      <c r="N16" s="24">
        <v>1.6</v>
      </c>
      <c r="O16" s="37">
        <v>2400</v>
      </c>
      <c r="P16" s="66" t="s">
        <v>102</v>
      </c>
    </row>
    <row r="17" spans="1:16" s="1" customFormat="1" ht="29.25" customHeight="1" thickBot="1" x14ac:dyDescent="0.3">
      <c r="A17" s="26">
        <v>7</v>
      </c>
      <c r="B17" s="61" t="s">
        <v>27</v>
      </c>
      <c r="C17" s="57" t="s">
        <v>27</v>
      </c>
      <c r="D17" s="55" t="s">
        <v>55</v>
      </c>
      <c r="E17" s="39">
        <v>50</v>
      </c>
      <c r="F17" s="25" t="s">
        <v>13</v>
      </c>
      <c r="G17" s="16">
        <v>40</v>
      </c>
      <c r="H17" s="17">
        <v>41.66</v>
      </c>
      <c r="I17" s="17">
        <v>40.97</v>
      </c>
      <c r="J17" s="14">
        <f t="shared" si="0"/>
        <v>40.880000000000003</v>
      </c>
      <c r="K17" s="15">
        <f t="shared" si="1"/>
        <v>2044.0000000000002</v>
      </c>
      <c r="L17" s="41" t="s">
        <v>14</v>
      </c>
      <c r="M17" s="42">
        <v>50</v>
      </c>
      <c r="N17" s="24">
        <v>40</v>
      </c>
      <c r="O17" s="37">
        <v>2000</v>
      </c>
      <c r="P17" s="66" t="s">
        <v>88</v>
      </c>
    </row>
    <row r="18" spans="1:16" ht="37.5" customHeight="1" thickBot="1" x14ac:dyDescent="0.3">
      <c r="A18" s="26">
        <v>8</v>
      </c>
      <c r="B18" s="58" t="s">
        <v>28</v>
      </c>
      <c r="C18" s="51" t="s">
        <v>28</v>
      </c>
      <c r="D18" s="52" t="s">
        <v>56</v>
      </c>
      <c r="E18" s="39">
        <v>10</v>
      </c>
      <c r="F18" s="27" t="s">
        <v>13</v>
      </c>
      <c r="G18" s="12">
        <v>22.9</v>
      </c>
      <c r="H18" s="13">
        <v>22.91</v>
      </c>
      <c r="I18" s="13">
        <v>22.91</v>
      </c>
      <c r="J18" s="14">
        <f t="shared" si="0"/>
        <v>22.91</v>
      </c>
      <c r="K18" s="15">
        <f t="shared" si="1"/>
        <v>229.1</v>
      </c>
      <c r="L18" s="40" t="s">
        <v>17</v>
      </c>
      <c r="M18" s="45">
        <v>100</v>
      </c>
      <c r="N18" s="28">
        <v>2.29</v>
      </c>
      <c r="O18" s="36">
        <v>229</v>
      </c>
      <c r="P18" s="66" t="s">
        <v>89</v>
      </c>
    </row>
    <row r="19" spans="1:16" ht="29.25" customHeight="1" thickBot="1" x14ac:dyDescent="0.3">
      <c r="A19" s="26">
        <v>9</v>
      </c>
      <c r="B19" s="62" t="s">
        <v>29</v>
      </c>
      <c r="C19" s="53" t="s">
        <v>29</v>
      </c>
      <c r="D19" s="52" t="s">
        <v>54</v>
      </c>
      <c r="E19" s="39">
        <v>15</v>
      </c>
      <c r="F19" s="28" t="s">
        <v>13</v>
      </c>
      <c r="G19" s="12">
        <v>109</v>
      </c>
      <c r="H19" s="13">
        <v>109.02</v>
      </c>
      <c r="I19" s="13">
        <v>109.02</v>
      </c>
      <c r="J19" s="14">
        <f t="shared" si="0"/>
        <v>109.01</v>
      </c>
      <c r="K19" s="15">
        <f t="shared" si="1"/>
        <v>1635.15</v>
      </c>
      <c r="L19" s="40" t="s">
        <v>17</v>
      </c>
      <c r="M19" s="28">
        <v>300</v>
      </c>
      <c r="N19" s="28">
        <v>5.45</v>
      </c>
      <c r="O19" s="36">
        <v>1635</v>
      </c>
      <c r="P19" s="66" t="s">
        <v>90</v>
      </c>
    </row>
    <row r="20" spans="1:16" ht="31.5" customHeight="1" thickBot="1" x14ac:dyDescent="0.3">
      <c r="A20" s="26">
        <v>10</v>
      </c>
      <c r="B20" s="59" t="s">
        <v>79</v>
      </c>
      <c r="C20" s="51" t="s">
        <v>22</v>
      </c>
      <c r="D20" s="52" t="s">
        <v>57</v>
      </c>
      <c r="E20" s="39">
        <v>5</v>
      </c>
      <c r="F20" s="28" t="s">
        <v>13</v>
      </c>
      <c r="G20" s="12">
        <v>68.8</v>
      </c>
      <c r="H20" s="13">
        <v>68.98</v>
      </c>
      <c r="I20" s="13">
        <v>68.98</v>
      </c>
      <c r="J20" s="14">
        <f t="shared" si="0"/>
        <v>68.92</v>
      </c>
      <c r="K20" s="15">
        <f t="shared" si="1"/>
        <v>344.6</v>
      </c>
      <c r="L20" s="40" t="s">
        <v>16</v>
      </c>
      <c r="M20" s="28">
        <v>100</v>
      </c>
      <c r="N20" s="28">
        <v>3.44</v>
      </c>
      <c r="O20" s="36">
        <v>344</v>
      </c>
      <c r="P20" s="66" t="s">
        <v>84</v>
      </c>
    </row>
    <row r="21" spans="1:16" ht="24.75" customHeight="1" thickBot="1" x14ac:dyDescent="0.3">
      <c r="A21" s="26">
        <v>11</v>
      </c>
      <c r="B21" s="59" t="s">
        <v>30</v>
      </c>
      <c r="C21" s="51" t="s">
        <v>30</v>
      </c>
      <c r="D21" s="54" t="s">
        <v>58</v>
      </c>
      <c r="E21" s="39">
        <v>5</v>
      </c>
      <c r="F21" s="28" t="s">
        <v>13</v>
      </c>
      <c r="G21" s="12">
        <v>64</v>
      </c>
      <c r="H21" s="13">
        <v>64.31</v>
      </c>
      <c r="I21" s="13">
        <v>64.31</v>
      </c>
      <c r="J21" s="14">
        <f t="shared" si="0"/>
        <v>64.209999999999994</v>
      </c>
      <c r="K21" s="15">
        <f t="shared" si="1"/>
        <v>321.04999999999995</v>
      </c>
      <c r="L21" s="40" t="s">
        <v>17</v>
      </c>
      <c r="M21" s="28">
        <v>200</v>
      </c>
      <c r="N21" s="28">
        <v>1.6</v>
      </c>
      <c r="O21" s="36">
        <v>320</v>
      </c>
      <c r="P21" s="66" t="s">
        <v>91</v>
      </c>
    </row>
    <row r="22" spans="1:16" ht="29.25" customHeight="1" thickBot="1" x14ac:dyDescent="0.3">
      <c r="A22" s="26">
        <v>12</v>
      </c>
      <c r="B22" s="59" t="s">
        <v>30</v>
      </c>
      <c r="C22" s="51" t="s">
        <v>30</v>
      </c>
      <c r="D22" s="55" t="s">
        <v>59</v>
      </c>
      <c r="E22" s="39">
        <v>3</v>
      </c>
      <c r="F22" s="22" t="s">
        <v>13</v>
      </c>
      <c r="G22" s="12">
        <v>593</v>
      </c>
      <c r="H22" s="13">
        <v>593.69000000000005</v>
      </c>
      <c r="I22" s="13">
        <v>593.69000000000005</v>
      </c>
      <c r="J22" s="14">
        <f t="shared" si="0"/>
        <v>593.46</v>
      </c>
      <c r="K22" s="15">
        <f t="shared" si="1"/>
        <v>1780.38</v>
      </c>
      <c r="L22" s="41" t="s">
        <v>16</v>
      </c>
      <c r="M22" s="42">
        <v>300</v>
      </c>
      <c r="N22" s="24">
        <v>5.93</v>
      </c>
      <c r="O22" s="37">
        <v>1779</v>
      </c>
      <c r="P22" s="66" t="s">
        <v>92</v>
      </c>
    </row>
    <row r="23" spans="1:16" ht="30.75" thickBot="1" x14ac:dyDescent="0.3">
      <c r="A23" s="26">
        <v>13</v>
      </c>
      <c r="B23" s="63" t="s">
        <v>104</v>
      </c>
      <c r="C23" s="51" t="s">
        <v>31</v>
      </c>
      <c r="D23" s="56" t="s">
        <v>105</v>
      </c>
      <c r="E23" s="39">
        <v>10</v>
      </c>
      <c r="F23" s="23" t="s">
        <v>13</v>
      </c>
      <c r="G23" s="16">
        <v>283.7</v>
      </c>
      <c r="H23" s="17">
        <v>283.75</v>
      </c>
      <c r="I23" s="17">
        <v>283.75</v>
      </c>
      <c r="J23" s="14">
        <f t="shared" si="0"/>
        <v>283.73</v>
      </c>
      <c r="K23" s="15">
        <f t="shared" si="1"/>
        <v>2837.3</v>
      </c>
      <c r="L23" s="43" t="s">
        <v>17</v>
      </c>
      <c r="M23" s="42">
        <v>100</v>
      </c>
      <c r="N23" s="24">
        <v>28.37</v>
      </c>
      <c r="O23" s="37">
        <v>2837</v>
      </c>
      <c r="P23" s="66" t="s">
        <v>93</v>
      </c>
    </row>
    <row r="24" spans="1:16" ht="29.25" customHeight="1" thickBot="1" x14ac:dyDescent="0.3">
      <c r="A24" s="26">
        <v>14</v>
      </c>
      <c r="B24" s="61" t="s">
        <v>32</v>
      </c>
      <c r="C24" s="57" t="s">
        <v>32</v>
      </c>
      <c r="D24" s="55" t="s">
        <v>60</v>
      </c>
      <c r="E24" s="39">
        <v>5</v>
      </c>
      <c r="F24" s="25" t="s">
        <v>13</v>
      </c>
      <c r="G24" s="16">
        <v>227</v>
      </c>
      <c r="H24" s="17">
        <v>227.95</v>
      </c>
      <c r="I24" s="17">
        <v>227.95</v>
      </c>
      <c r="J24" s="14">
        <f t="shared" si="0"/>
        <v>227.63</v>
      </c>
      <c r="K24" s="34">
        <f t="shared" si="1"/>
        <v>1138.1500000000001</v>
      </c>
      <c r="L24" s="41" t="s">
        <v>16</v>
      </c>
      <c r="M24" s="42">
        <v>125</v>
      </c>
      <c r="N24" s="24">
        <v>9.08</v>
      </c>
      <c r="O24" s="44">
        <v>1135</v>
      </c>
      <c r="P24" s="66" t="s">
        <v>109</v>
      </c>
    </row>
    <row r="25" spans="1:16" ht="26.25" customHeight="1" thickBot="1" x14ac:dyDescent="0.3">
      <c r="A25" s="26">
        <v>15</v>
      </c>
      <c r="B25" s="59" t="s">
        <v>62</v>
      </c>
      <c r="C25" s="51" t="s">
        <v>33</v>
      </c>
      <c r="D25" s="56" t="s">
        <v>61</v>
      </c>
      <c r="E25" s="39">
        <v>10</v>
      </c>
      <c r="F25" s="23" t="s">
        <v>13</v>
      </c>
      <c r="G25" s="16">
        <v>61</v>
      </c>
      <c r="H25" s="17">
        <v>61.03</v>
      </c>
      <c r="I25" s="17">
        <v>61.03</v>
      </c>
      <c r="J25" s="14">
        <f t="shared" si="0"/>
        <v>61.02</v>
      </c>
      <c r="K25" s="15">
        <f t="shared" si="1"/>
        <v>610.20000000000005</v>
      </c>
      <c r="L25" s="43" t="s">
        <v>16</v>
      </c>
      <c r="M25" s="42">
        <v>100</v>
      </c>
      <c r="N25" s="24">
        <v>6.1</v>
      </c>
      <c r="O25" s="37">
        <v>610</v>
      </c>
      <c r="P25" s="66" t="s">
        <v>110</v>
      </c>
    </row>
    <row r="26" spans="1:16" ht="30.75" thickBot="1" x14ac:dyDescent="0.3">
      <c r="A26" s="26">
        <v>16</v>
      </c>
      <c r="B26" s="64" t="s">
        <v>63</v>
      </c>
      <c r="C26" s="57" t="s">
        <v>34</v>
      </c>
      <c r="D26" s="55" t="s">
        <v>64</v>
      </c>
      <c r="E26" s="39">
        <v>10</v>
      </c>
      <c r="F26" s="25" t="s">
        <v>13</v>
      </c>
      <c r="G26" s="16">
        <v>109</v>
      </c>
      <c r="H26" s="17">
        <v>109.07</v>
      </c>
      <c r="I26" s="17">
        <v>109.07</v>
      </c>
      <c r="J26" s="14">
        <f t="shared" si="0"/>
        <v>109.05</v>
      </c>
      <c r="K26" s="15">
        <f t="shared" si="1"/>
        <v>1090.5</v>
      </c>
      <c r="L26" s="41" t="s">
        <v>16</v>
      </c>
      <c r="M26" s="42">
        <v>1000</v>
      </c>
      <c r="N26" s="24">
        <v>1.0900000000000001</v>
      </c>
      <c r="O26" s="44">
        <v>1090</v>
      </c>
      <c r="P26" s="66" t="s">
        <v>94</v>
      </c>
    </row>
    <row r="27" spans="1:16" ht="30.75" thickBot="1" x14ac:dyDescent="0.3">
      <c r="A27" s="26">
        <v>17</v>
      </c>
      <c r="B27" s="64" t="s">
        <v>35</v>
      </c>
      <c r="C27" s="57" t="s">
        <v>35</v>
      </c>
      <c r="D27" s="55" t="s">
        <v>65</v>
      </c>
      <c r="E27" s="39">
        <v>15</v>
      </c>
      <c r="F27" s="25" t="s">
        <v>13</v>
      </c>
      <c r="G27" s="16">
        <v>87.8</v>
      </c>
      <c r="H27" s="17">
        <v>87.86</v>
      </c>
      <c r="I27" s="17">
        <v>87.86</v>
      </c>
      <c r="J27" s="14">
        <f t="shared" ref="J27:J36" si="2">ROUND(AVERAGE(G27,H27,I27),2)</f>
        <v>87.84</v>
      </c>
      <c r="K27" s="15">
        <f t="shared" ref="K27:K36" si="3">PRODUCT(E27,J27)</f>
        <v>1317.6000000000001</v>
      </c>
      <c r="L27" s="41" t="s">
        <v>16</v>
      </c>
      <c r="M27" s="42">
        <v>300</v>
      </c>
      <c r="N27" s="24">
        <v>4.3899999999999997</v>
      </c>
      <c r="O27" s="37">
        <v>1317</v>
      </c>
      <c r="P27" s="66" t="s">
        <v>111</v>
      </c>
    </row>
    <row r="28" spans="1:16" ht="25.5" customHeight="1" thickBot="1" x14ac:dyDescent="0.3">
      <c r="A28" s="26">
        <v>18</v>
      </c>
      <c r="B28" s="58" t="s">
        <v>36</v>
      </c>
      <c r="C28" s="51" t="s">
        <v>36</v>
      </c>
      <c r="D28" s="52" t="s">
        <v>66</v>
      </c>
      <c r="E28" s="39">
        <v>10</v>
      </c>
      <c r="F28" s="27" t="s">
        <v>13</v>
      </c>
      <c r="G28" s="12">
        <v>56.9</v>
      </c>
      <c r="H28" s="13">
        <v>56.96</v>
      </c>
      <c r="I28" s="13">
        <v>56.96</v>
      </c>
      <c r="J28" s="14">
        <f t="shared" si="2"/>
        <v>56.94</v>
      </c>
      <c r="K28" s="15">
        <f t="shared" si="3"/>
        <v>569.4</v>
      </c>
      <c r="L28" s="40" t="s">
        <v>16</v>
      </c>
      <c r="M28" s="45">
        <v>100</v>
      </c>
      <c r="N28" s="28">
        <v>5.69</v>
      </c>
      <c r="O28" s="36">
        <v>569</v>
      </c>
      <c r="P28" s="66" t="s">
        <v>112</v>
      </c>
    </row>
    <row r="29" spans="1:16" ht="24.75" customHeight="1" thickBot="1" x14ac:dyDescent="0.3">
      <c r="A29" s="26">
        <v>19</v>
      </c>
      <c r="B29" s="58" t="s">
        <v>37</v>
      </c>
      <c r="C29" s="53" t="s">
        <v>37</v>
      </c>
      <c r="D29" s="52" t="s">
        <v>67</v>
      </c>
      <c r="E29" s="39">
        <v>5</v>
      </c>
      <c r="F29" s="28" t="s">
        <v>13</v>
      </c>
      <c r="G29" s="12">
        <v>51.3</v>
      </c>
      <c r="H29" s="13">
        <v>51.39</v>
      </c>
      <c r="I29" s="13">
        <v>51.39</v>
      </c>
      <c r="J29" s="14">
        <f t="shared" si="2"/>
        <v>51.36</v>
      </c>
      <c r="K29" s="15">
        <f t="shared" si="3"/>
        <v>256.8</v>
      </c>
      <c r="L29" s="40" t="s">
        <v>16</v>
      </c>
      <c r="M29" s="28">
        <v>50</v>
      </c>
      <c r="N29" s="28">
        <v>5.13</v>
      </c>
      <c r="O29" s="36">
        <v>256.5</v>
      </c>
      <c r="P29" s="66" t="s">
        <v>95</v>
      </c>
    </row>
    <row r="30" spans="1:16" ht="35.25" customHeight="1" thickBot="1" x14ac:dyDescent="0.3">
      <c r="A30" s="26">
        <v>20</v>
      </c>
      <c r="B30" s="59" t="s">
        <v>38</v>
      </c>
      <c r="C30" s="51" t="s">
        <v>38</v>
      </c>
      <c r="D30" s="52" t="s">
        <v>68</v>
      </c>
      <c r="E30" s="39">
        <v>10</v>
      </c>
      <c r="F30" s="28" t="s">
        <v>13</v>
      </c>
      <c r="G30" s="12">
        <v>84</v>
      </c>
      <c r="H30" s="13">
        <v>84.97</v>
      </c>
      <c r="I30" s="13">
        <v>84.97</v>
      </c>
      <c r="J30" s="14">
        <f t="shared" si="2"/>
        <v>84.65</v>
      </c>
      <c r="K30" s="15">
        <f t="shared" si="3"/>
        <v>846.5</v>
      </c>
      <c r="L30" s="40" t="s">
        <v>16</v>
      </c>
      <c r="M30" s="28">
        <v>1000</v>
      </c>
      <c r="N30" s="28">
        <v>0.84</v>
      </c>
      <c r="O30" s="36">
        <v>840</v>
      </c>
      <c r="P30" s="66" t="s">
        <v>96</v>
      </c>
    </row>
    <row r="31" spans="1:16" ht="30.75" thickBot="1" x14ac:dyDescent="0.3">
      <c r="A31" s="68">
        <v>21</v>
      </c>
      <c r="B31" s="69" t="s">
        <v>39</v>
      </c>
      <c r="C31" s="70" t="s">
        <v>80</v>
      </c>
      <c r="D31" s="54" t="s">
        <v>69</v>
      </c>
      <c r="E31" s="71">
        <v>1</v>
      </c>
      <c r="F31" s="72" t="s">
        <v>13</v>
      </c>
      <c r="G31" s="73">
        <v>6272.4</v>
      </c>
      <c r="H31" s="74">
        <v>6273.2</v>
      </c>
      <c r="I31" s="74">
        <v>6273.2</v>
      </c>
      <c r="J31" s="75">
        <f t="shared" si="2"/>
        <v>6272.93</v>
      </c>
      <c r="K31" s="34">
        <f t="shared" si="3"/>
        <v>6272.93</v>
      </c>
      <c r="L31" s="76" t="s">
        <v>17</v>
      </c>
      <c r="M31" s="72">
        <v>120</v>
      </c>
      <c r="N31" s="72">
        <v>52.27</v>
      </c>
      <c r="O31" s="77">
        <v>6272.4</v>
      </c>
      <c r="P31" s="78" t="s">
        <v>97</v>
      </c>
    </row>
    <row r="32" spans="1:16" ht="30" x14ac:dyDescent="0.25">
      <c r="A32" s="79">
        <v>22</v>
      </c>
      <c r="B32" s="80" t="s">
        <v>40</v>
      </c>
      <c r="C32" s="81" t="s">
        <v>71</v>
      </c>
      <c r="D32" s="82" t="s">
        <v>70</v>
      </c>
      <c r="E32" s="83">
        <v>10</v>
      </c>
      <c r="F32" s="84" t="s">
        <v>13</v>
      </c>
      <c r="G32" s="85">
        <v>145.80000000000001</v>
      </c>
      <c r="H32" s="86">
        <v>145.86000000000001</v>
      </c>
      <c r="I32" s="86">
        <v>145.86000000000001</v>
      </c>
      <c r="J32" s="87">
        <f t="shared" si="2"/>
        <v>145.84</v>
      </c>
      <c r="K32" s="88">
        <f t="shared" si="3"/>
        <v>1458.4</v>
      </c>
      <c r="L32" s="89" t="s">
        <v>16</v>
      </c>
      <c r="M32" s="90">
        <v>100</v>
      </c>
      <c r="N32" s="91">
        <v>14.58</v>
      </c>
      <c r="O32" s="92">
        <v>1458</v>
      </c>
      <c r="P32" s="81" t="s">
        <v>98</v>
      </c>
    </row>
    <row r="33" spans="1:17" ht="35.25" customHeight="1" thickBot="1" x14ac:dyDescent="0.3">
      <c r="A33" s="93">
        <v>23</v>
      </c>
      <c r="B33" s="94" t="s">
        <v>41</v>
      </c>
      <c r="C33" s="95" t="s">
        <v>82</v>
      </c>
      <c r="D33" s="96" t="s">
        <v>72</v>
      </c>
      <c r="E33" s="97">
        <v>10</v>
      </c>
      <c r="F33" s="98" t="s">
        <v>13</v>
      </c>
      <c r="G33" s="99">
        <v>82.2</v>
      </c>
      <c r="H33" s="100">
        <v>82.37</v>
      </c>
      <c r="I33" s="100">
        <v>82.37</v>
      </c>
      <c r="J33" s="101">
        <f t="shared" si="2"/>
        <v>82.31</v>
      </c>
      <c r="K33" s="102">
        <f t="shared" si="3"/>
        <v>823.1</v>
      </c>
      <c r="L33" s="103" t="s">
        <v>17</v>
      </c>
      <c r="M33" s="104">
        <v>300</v>
      </c>
      <c r="N33" s="103">
        <v>2.74</v>
      </c>
      <c r="O33" s="105">
        <v>822</v>
      </c>
      <c r="P33" s="106" t="s">
        <v>99</v>
      </c>
    </row>
    <row r="34" spans="1:17" ht="22.5" customHeight="1" thickBot="1" x14ac:dyDescent="0.3">
      <c r="A34" s="26">
        <v>24</v>
      </c>
      <c r="B34" s="64" t="s">
        <v>42</v>
      </c>
      <c r="C34" s="57" t="s">
        <v>42</v>
      </c>
      <c r="D34" s="55" t="s">
        <v>73</v>
      </c>
      <c r="E34" s="39">
        <v>15</v>
      </c>
      <c r="F34" s="25" t="s">
        <v>13</v>
      </c>
      <c r="G34" s="16">
        <v>15.5</v>
      </c>
      <c r="H34" s="17">
        <v>16.18</v>
      </c>
      <c r="I34" s="17">
        <v>15.9</v>
      </c>
      <c r="J34" s="14">
        <f t="shared" si="2"/>
        <v>15.86</v>
      </c>
      <c r="K34" s="34">
        <f t="shared" si="3"/>
        <v>237.89999999999998</v>
      </c>
      <c r="L34" s="41" t="s">
        <v>17</v>
      </c>
      <c r="M34" s="42">
        <v>150</v>
      </c>
      <c r="N34" s="24">
        <v>1.55</v>
      </c>
      <c r="O34" s="44">
        <v>232.5</v>
      </c>
      <c r="P34" s="66" t="s">
        <v>113</v>
      </c>
    </row>
    <row r="35" spans="1:17" ht="28.5" customHeight="1" thickBot="1" x14ac:dyDescent="0.3">
      <c r="A35" s="26">
        <v>25</v>
      </c>
      <c r="B35" s="63" t="s">
        <v>43</v>
      </c>
      <c r="C35" s="51" t="s">
        <v>75</v>
      </c>
      <c r="D35" s="56" t="s">
        <v>74</v>
      </c>
      <c r="E35" s="39">
        <v>10</v>
      </c>
      <c r="F35" s="23" t="s">
        <v>13</v>
      </c>
      <c r="G35" s="16">
        <v>105</v>
      </c>
      <c r="H35" s="17">
        <v>111.25</v>
      </c>
      <c r="I35" s="17">
        <v>107.76</v>
      </c>
      <c r="J35" s="14">
        <f t="shared" si="2"/>
        <v>108</v>
      </c>
      <c r="K35" s="15">
        <f t="shared" si="3"/>
        <v>1080</v>
      </c>
      <c r="L35" s="43" t="s">
        <v>16</v>
      </c>
      <c r="M35" s="42">
        <v>50</v>
      </c>
      <c r="N35" s="24">
        <v>21</v>
      </c>
      <c r="O35" s="37">
        <v>1050</v>
      </c>
      <c r="P35" s="66" t="s">
        <v>100</v>
      </c>
    </row>
    <row r="36" spans="1:17" ht="30.75" thickBot="1" x14ac:dyDescent="0.3">
      <c r="A36" s="26">
        <v>26</v>
      </c>
      <c r="B36" s="58" t="s">
        <v>44</v>
      </c>
      <c r="C36" s="57" t="s">
        <v>44</v>
      </c>
      <c r="D36" s="55" t="s">
        <v>76</v>
      </c>
      <c r="E36" s="39">
        <v>10</v>
      </c>
      <c r="F36" s="25" t="s">
        <v>13</v>
      </c>
      <c r="G36" s="16">
        <v>115</v>
      </c>
      <c r="H36" s="17">
        <v>115.51</v>
      </c>
      <c r="I36" s="17">
        <v>115.51</v>
      </c>
      <c r="J36" s="14">
        <f t="shared" si="2"/>
        <v>115.34</v>
      </c>
      <c r="K36" s="15">
        <f t="shared" si="3"/>
        <v>1153.4000000000001</v>
      </c>
      <c r="L36" s="41" t="s">
        <v>16</v>
      </c>
      <c r="M36" s="42">
        <v>1000</v>
      </c>
      <c r="N36" s="24">
        <v>1.1499999999999999</v>
      </c>
      <c r="O36" s="44">
        <v>1150</v>
      </c>
      <c r="P36" s="66" t="s">
        <v>101</v>
      </c>
    </row>
    <row r="37" spans="1:17" ht="27" customHeight="1" thickBot="1" x14ac:dyDescent="0.3">
      <c r="A37" s="26">
        <v>27</v>
      </c>
      <c r="B37" s="64" t="s">
        <v>45</v>
      </c>
      <c r="C37" s="57" t="s">
        <v>45</v>
      </c>
      <c r="D37" s="55" t="s">
        <v>77</v>
      </c>
      <c r="E37" s="39">
        <v>15</v>
      </c>
      <c r="F37" s="25" t="s">
        <v>13</v>
      </c>
      <c r="G37" s="16">
        <v>240.2</v>
      </c>
      <c r="H37" s="17">
        <v>240.24</v>
      </c>
      <c r="I37" s="17">
        <v>240.24</v>
      </c>
      <c r="J37" s="14">
        <f t="shared" ref="J37" si="4">ROUND(AVERAGE(G37,H37,I37),2)</f>
        <v>240.23</v>
      </c>
      <c r="K37" s="15">
        <f t="shared" ref="K37" si="5">PRODUCT(E37,J37)</f>
        <v>3603.45</v>
      </c>
      <c r="L37" s="41" t="s">
        <v>16</v>
      </c>
      <c r="M37" s="42">
        <v>150</v>
      </c>
      <c r="N37" s="24">
        <v>24.02</v>
      </c>
      <c r="O37" s="37">
        <v>3603</v>
      </c>
      <c r="P37" s="67" t="s">
        <v>103</v>
      </c>
    </row>
    <row r="38" spans="1:17" x14ac:dyDescent="0.25">
      <c r="K38" s="3">
        <f>SUM(K11:K37)</f>
        <v>37950.36</v>
      </c>
      <c r="O38" s="50">
        <f>SUM(O11:O37)</f>
        <v>37760.5</v>
      </c>
    </row>
    <row r="40" spans="1:17" x14ac:dyDescent="0.25">
      <c r="H40"/>
    </row>
    <row r="41" spans="1:17" ht="15" customHeight="1" x14ac:dyDescent="0.25">
      <c r="B41" s="108" t="s">
        <v>106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</row>
    <row r="42" spans="1:17" ht="15" customHeight="1" x14ac:dyDescent="0.25">
      <c r="B42" s="108" t="s">
        <v>15</v>
      </c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</row>
    <row r="43" spans="1:17" x14ac:dyDescent="0.25">
      <c r="G43"/>
      <c r="J43" s="3"/>
      <c r="K43" s="4"/>
      <c r="P43" s="3"/>
    </row>
    <row r="44" spans="1:17" ht="15.75" x14ac:dyDescent="0.25"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</row>
    <row r="45" spans="1:17" ht="15.75" x14ac:dyDescent="0.25">
      <c r="C45" s="109" t="s">
        <v>107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</row>
    <row r="46" spans="1:17" x14ac:dyDescent="0.25"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5.75" customHeight="1" x14ac:dyDescent="0.25">
      <c r="C47" s="107" t="s">
        <v>108</v>
      </c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</row>
  </sheetData>
  <mergeCells count="9">
    <mergeCell ref="C47:P47"/>
    <mergeCell ref="C44:Q44"/>
    <mergeCell ref="C45:P45"/>
    <mergeCell ref="J2:K2"/>
    <mergeCell ref="M2:O2"/>
    <mergeCell ref="C5:K5"/>
    <mergeCell ref="C6:K6"/>
    <mergeCell ref="B41:Q41"/>
    <mergeCell ref="B42:Q42"/>
  </mergeCells>
  <pageMargins left="0.70866141732283472" right="0.51181102362204722" top="0.55118110236220474" bottom="0.5118110236220472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ЖНВЛС (6)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Наталья Трибой</cp:lastModifiedBy>
  <cp:lastPrinted>2026-08-27T09:50:20Z</cp:lastPrinted>
  <dcterms:created xsi:type="dcterms:W3CDTF">2020-01-30T12:08:46Z</dcterms:created>
  <dcterms:modified xsi:type="dcterms:W3CDTF">2026-08-27T09:50:29Z</dcterms:modified>
</cp:coreProperties>
</file>