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все вместе" sheetId="1" r:id="rId1"/>
  </sheets>
  <definedNames>
    <definedName name="_xlnm._FilterDatabase" localSheetId="0" hidden="1">'все вместе'!$A$4:$L$33</definedName>
    <definedName name="_xlnm.Print_Area" localSheetId="0">'все вместе'!$A$1:$L$34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L30" i="1" l="1"/>
  <c r="L31" i="1"/>
  <c r="I29" i="1"/>
  <c r="J29" i="1" s="1"/>
  <c r="I30" i="1"/>
  <c r="J30" i="1" s="1"/>
  <c r="I31" i="1"/>
  <c r="J31" i="1" s="1"/>
  <c r="L29" i="1"/>
  <c r="L22" i="1" l="1"/>
  <c r="L23" i="1"/>
  <c r="L24" i="1"/>
  <c r="L25" i="1"/>
  <c r="L26" i="1"/>
  <c r="L27" i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L16" i="1" l="1"/>
  <c r="L17" i="1"/>
  <c r="L18" i="1"/>
  <c r="L19" i="1"/>
  <c r="L20" i="1"/>
  <c r="L21" i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L9" i="1" l="1"/>
  <c r="L7" i="1"/>
  <c r="I9" i="1"/>
  <c r="J9" i="1" s="1"/>
  <c r="L11" i="1"/>
  <c r="L8" i="1"/>
  <c r="L12" i="1"/>
  <c r="L32" i="1"/>
  <c r="L13" i="1"/>
  <c r="L15" i="1"/>
  <c r="L28" i="1"/>
  <c r="L14" i="1"/>
  <c r="I11" i="1"/>
  <c r="J11" i="1" s="1"/>
  <c r="I8" i="1"/>
  <c r="J8" i="1" s="1"/>
  <c r="I12" i="1"/>
  <c r="J12" i="1" s="1"/>
  <c r="I32" i="1"/>
  <c r="J32" i="1" s="1"/>
  <c r="I13" i="1"/>
  <c r="J13" i="1" s="1"/>
  <c r="I15" i="1"/>
  <c r="J15" i="1" s="1"/>
  <c r="I28" i="1"/>
  <c r="J28" i="1" s="1"/>
  <c r="I14" i="1"/>
  <c r="J14" i="1" s="1"/>
  <c r="I7" i="1" l="1"/>
  <c r="J7" i="1" s="1"/>
  <c r="L10" i="1"/>
  <c r="I10" i="1"/>
  <c r="J10" i="1" s="1"/>
</calcChain>
</file>

<file path=xl/sharedStrings.xml><?xml version="1.0" encoding="utf-8"?>
<sst xmlns="http://schemas.openxmlformats.org/spreadsheetml/2006/main" count="112" uniqueCount="87">
  <si>
    <t>Код по КТРУ                 (в случае отсутствия указывается ОКПД2)</t>
  </si>
  <si>
    <t xml:space="preserve">Наименование                                   </t>
  </si>
  <si>
    <t>Ед. изм.</t>
  </si>
  <si>
    <t>Кол-во</t>
  </si>
  <si>
    <t>Коммерческое предложение №1 (цена за ед.)</t>
  </si>
  <si>
    <t>Коммерческое предложение №2 (цена за ед.)</t>
  </si>
  <si>
    <t>Среднее квадратичное отклонение σ</t>
  </si>
  <si>
    <t>Коэфф. вариации V</t>
  </si>
  <si>
    <t>Итого</t>
  </si>
  <si>
    <t>Всего сумма</t>
  </si>
  <si>
    <t xml:space="preserve">                         Итого:</t>
  </si>
  <si>
    <t xml:space="preserve">Определение и обоснование начальной (максимальной)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</si>
  <si>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</si>
  <si>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</si>
  <si>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V - коэффициент вариации;</t>
  </si>
  <si>
    <t xml:space="preserve"> - среднее квадратичное отклонение</t>
  </si>
  <si>
    <t>&lt;ц&gt; - средняя арифметическая величина цены услуги;</t>
  </si>
  <si>
    <t>n - количество значений, используемых в расчете.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</si>
  <si>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</si>
  <si>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Расчет начальной (максимальной) цены контракта:</t>
  </si>
  <si>
    <t>Расчет начальной (максимальной) цены контракта произведен исходя из учета среднего значения стоимости услуги по формуле:</t>
  </si>
  <si>
    <t>НМЦК = Цср*V</t>
  </si>
  <si>
    <t>где:</t>
  </si>
  <si>
    <t>Цср– средняя цена, представленная в коммерческих предложениях;</t>
  </si>
  <si>
    <t>V - количество (объем).</t>
  </si>
  <si>
    <t>Приложение № 2</t>
  </si>
  <si>
    <t>Информация о валюте, используемой для формирования цены контракта и расчетов с поставщиком (подрядчиком, исполнителем) – Валютой, используемой для формирования цены контракта и расчетов с поставщиком (подрядчиком, исполнителем), является российский рубль. 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 в связи с оплатой контракта в рублях Российской Федерации.</t>
  </si>
  <si>
    <t>Бананы</t>
  </si>
  <si>
    <t>Апельсины</t>
  </si>
  <si>
    <t>Коммерческое предложение №3 (цена за ед.)</t>
  </si>
  <si>
    <t>01.13.19.000-00000002 (01.13.19.000)</t>
  </si>
  <si>
    <t>01.13.19.000-00000006 (01.13.19.000)</t>
  </si>
  <si>
    <t>01.24.21.000-00000002 (01.24.21.000)</t>
  </si>
  <si>
    <t>Груши</t>
  </si>
  <si>
    <t>01.23.13.000-00000003 (01.23.13.000)</t>
  </si>
  <si>
    <t>кг</t>
  </si>
  <si>
    <t>01.22.12.000-00000002 (01.22.12.000)</t>
  </si>
  <si>
    <t>Петрушка свежая</t>
  </si>
  <si>
    <t>Укроп свежий</t>
  </si>
  <si>
    <t>ФКУЗ Санаторий "Волна" ФСИН России</t>
  </si>
  <si>
    <t>Цены на поставку продуктов питания</t>
  </si>
  <si>
    <t>* По позициям, в которых минимальная цена за единицу товара, определенная в соответствии с коммерческими предложениями, превышает средние потребительские цены, предоставленные Управлением Федеральной службы государственной статистики по Краснодарскому краю и Республике Адыгея, для определения минимальной цены за единицу товара использована цена за товар, предоставленная службой государственной статистики.</t>
  </si>
  <si>
    <t>Минимальная цена за единицу товара</t>
  </si>
  <si>
    <t>10.12.10.000-00000006 (10.12.10.110)</t>
  </si>
  <si>
    <t>Мясо сельскохозяйственной птицы охлажденное (Мясо кур)</t>
  </si>
  <si>
    <t>10.11.20.110-00000001 (10.11.20.110)</t>
  </si>
  <si>
    <t>Субпродукты пищевые говяжьи охлажденные (Язык говяжий)</t>
  </si>
  <si>
    <t>10.13.14.119</t>
  </si>
  <si>
    <t>Ветчина говяжья</t>
  </si>
  <si>
    <t>10.13.14.110-00000018 (10.13.14.112)</t>
  </si>
  <si>
    <t>Изделия колбасные вареные, в том числе фаршированные мясные (Сосиски говяжьи)</t>
  </si>
  <si>
    <t>10.32.10.000-00000006 (10.32.19.112)</t>
  </si>
  <si>
    <t>Сок из фруктов и (или) овощей (Сок фруктовый 1/200)</t>
  </si>
  <si>
    <t>10.39.18.110-00000001 (10.39.18.110)</t>
  </si>
  <si>
    <t>Овощи маринованные (Огурцы консервированные)</t>
  </si>
  <si>
    <t>Овощи маринованные (Помидоры консервированные)</t>
  </si>
  <si>
    <t>11.07.11.111</t>
  </si>
  <si>
    <t>Вода минеральная питьевая столовая</t>
  </si>
  <si>
    <t>л</t>
  </si>
  <si>
    <t>10.39.18.120</t>
  </si>
  <si>
    <t>Грибы соленые консервированные</t>
  </si>
  <si>
    <t>10.20.34.126-00000001 (10.20.34.126)</t>
  </si>
  <si>
    <t>Консервы из морской капусты (Салат из морской капусты)</t>
  </si>
  <si>
    <t>10.61.31.111-00000004 (10.61.31.111)</t>
  </si>
  <si>
    <t>Крупа манная</t>
  </si>
  <si>
    <t>10.61.32.113-00000004 (10.61.32.113)</t>
  </si>
  <si>
    <t>Крупа гречневая</t>
  </si>
  <si>
    <t>10.61.33.111-00000003 (10.61.33.111)</t>
  </si>
  <si>
    <t>Хлопья овсяные</t>
  </si>
  <si>
    <t>10.61.10.000-00000003 (10.61.12.000)</t>
  </si>
  <si>
    <t>Рис</t>
  </si>
  <si>
    <t>10.73.11.000-00000012 (10.73.11.110)</t>
  </si>
  <si>
    <t>Изделия макаронные (Макароны)</t>
  </si>
  <si>
    <t>10.39.22.110</t>
  </si>
  <si>
    <t>Повидло</t>
  </si>
  <si>
    <t>01.13.51.000-00000002 (01.13.51.120)</t>
  </si>
  <si>
    <t>Картофель продовольственный</t>
  </si>
  <si>
    <t>01.13.43.110-00000002 (01.13.43.110)</t>
  </si>
  <si>
    <t>Лук репчатый</t>
  </si>
  <si>
    <t>10.51.52.140-00000008 (10.51.52.140)</t>
  </si>
  <si>
    <t>Кефир</t>
  </si>
  <si>
    <t>10.71.11.110-00000004 (10.71.11.111)</t>
  </si>
  <si>
    <t>Хлеб недлительного хранения (Хлеб пшеничный)</t>
  </si>
  <si>
    <t>10.71.11.110-00000003 (10.71.11.112)</t>
  </si>
  <si>
    <t>Хлеб недлительного хранения (Хлеб ржаной)</t>
  </si>
  <si>
    <t>Росстат  (06.2026)      (цена за ед.)</t>
  </si>
  <si>
    <t>Расчет и обоснование цены контракта на поставку продуктов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</si>
</sst>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distributed" wrapText="1"/>
    </xf>
    <xf numFmtId="0" fontId="1" fillId="0" borderId="6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distributed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center" vertical="distributed"/>
    </xf>
    <xf numFmtId="4" fontId="1" fillId="0" borderId="0" xfId="0" applyNumberFormat="1" applyFont="1" applyFill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64" fontId="0" fillId="0" borderId="0" xfId="0" applyNumberFormat="1" applyFill="1"/>
    <xf numFmtId="4" fontId="2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distributed"/>
    </xf>
    <xf numFmtId="4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center" vertical="distributed"/>
    </xf>
    <xf numFmtId="0" fontId="1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distributed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distributed" wrapText="1"/>
    </xf>
    <xf numFmtId="0" fontId="1" fillId="0" borderId="5" xfId="0" applyFont="1" applyFill="1" applyBorder="1" applyAlignment="1">
      <alignment horizontal="center" vertical="distributed" wrapText="1"/>
    </xf>
    <xf numFmtId="0" fontId="1" fillId="0" borderId="6" xfId="0" applyFont="1" applyFill="1" applyBorder="1" applyAlignment="1">
      <alignment horizontal="center" vertical="distributed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8659</xdr:rowOff>
    </xdr:from>
    <xdr:to>
      <xdr:col>1</xdr:col>
      <xdr:colOff>1222666</xdr:colOff>
      <xdr:row>42</xdr:row>
      <xdr:rowOff>51380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6361834"/>
          <a:ext cx="1222666" cy="347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43</xdr:row>
      <xdr:rowOff>25977</xdr:rowOff>
    </xdr:from>
    <xdr:to>
      <xdr:col>1</xdr:col>
      <xdr:colOff>1176194</xdr:colOff>
      <xdr:row>46</xdr:row>
      <xdr:rowOff>39256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6864927"/>
          <a:ext cx="1566719" cy="451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28" zoomScaleNormal="100" workbookViewId="0">
      <selection activeCell="L33" sqref="L33"/>
    </sheetView>
  </sheetViews>
  <sheetFormatPr defaultRowHeight="12.75" x14ac:dyDescent="0.2"/>
  <cols>
    <col min="1" max="1" width="12.7109375" style="1" customWidth="1"/>
    <col min="2" max="2" width="21.42578125" style="21" customWidth="1"/>
    <col min="3" max="3" width="6.28515625" style="1" customWidth="1"/>
    <col min="4" max="4" width="7.85546875" style="22" customWidth="1"/>
    <col min="5" max="5" width="9.7109375" style="23" customWidth="1"/>
    <col min="6" max="7" width="13.28515625" style="1" customWidth="1"/>
    <col min="8" max="8" width="13.7109375" style="1" customWidth="1"/>
    <col min="9" max="9" width="13.5703125" style="1" customWidth="1"/>
    <col min="10" max="10" width="10.140625" style="1" customWidth="1"/>
    <col min="11" max="11" width="9.85546875" style="1" customWidth="1"/>
    <col min="12" max="12" width="13.42578125" style="24" bestFit="1" customWidth="1"/>
    <col min="13" max="16384" width="9.140625" style="1"/>
  </cols>
  <sheetData>
    <row r="1" spans="1:12" ht="15.75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7.25" customHeight="1" x14ac:dyDescent="0.2">
      <c r="A2" s="32" t="s">
        <v>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7.25" customHeight="1" x14ac:dyDescent="0.2">
      <c r="A3" s="33" t="s">
        <v>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2.75" customHeight="1" x14ac:dyDescent="0.2">
      <c r="A4" s="34" t="s">
        <v>0</v>
      </c>
      <c r="B4" s="35" t="s">
        <v>1</v>
      </c>
      <c r="C4" s="36" t="s">
        <v>2</v>
      </c>
      <c r="D4" s="34" t="s">
        <v>3</v>
      </c>
      <c r="E4" s="38" t="s">
        <v>40</v>
      </c>
      <c r="F4" s="39"/>
      <c r="G4" s="39"/>
      <c r="H4" s="39"/>
      <c r="I4" s="39"/>
      <c r="J4" s="39"/>
      <c r="K4" s="39"/>
      <c r="L4" s="40"/>
    </row>
    <row r="5" spans="1:12" ht="15" customHeight="1" x14ac:dyDescent="0.2">
      <c r="A5" s="34"/>
      <c r="B5" s="35"/>
      <c r="C5" s="37"/>
      <c r="D5" s="34"/>
      <c r="E5" s="41" t="s">
        <v>85</v>
      </c>
      <c r="F5" s="43" t="s">
        <v>4</v>
      </c>
      <c r="G5" s="45" t="s">
        <v>5</v>
      </c>
      <c r="H5" s="45" t="s">
        <v>29</v>
      </c>
      <c r="I5" s="36" t="s">
        <v>6</v>
      </c>
      <c r="J5" s="36" t="s">
        <v>7</v>
      </c>
      <c r="K5" s="35" t="s">
        <v>8</v>
      </c>
      <c r="L5" s="35"/>
    </row>
    <row r="6" spans="1:12" ht="57" customHeight="1" x14ac:dyDescent="0.2">
      <c r="A6" s="34"/>
      <c r="B6" s="35"/>
      <c r="C6" s="37"/>
      <c r="D6" s="34"/>
      <c r="E6" s="42"/>
      <c r="F6" s="44"/>
      <c r="G6" s="45"/>
      <c r="H6" s="45"/>
      <c r="I6" s="46"/>
      <c r="J6" s="46"/>
      <c r="K6" s="2" t="s">
        <v>42</v>
      </c>
      <c r="L6" s="3" t="s">
        <v>9</v>
      </c>
    </row>
    <row r="7" spans="1:12" ht="51" x14ac:dyDescent="0.2">
      <c r="A7" s="4" t="s">
        <v>43</v>
      </c>
      <c r="B7" s="5" t="s">
        <v>44</v>
      </c>
      <c r="C7" s="6" t="s">
        <v>35</v>
      </c>
      <c r="D7" s="7">
        <v>200</v>
      </c>
      <c r="E7" s="27">
        <v>258.12</v>
      </c>
      <c r="F7" s="8">
        <v>245</v>
      </c>
      <c r="G7" s="8">
        <v>250</v>
      </c>
      <c r="H7" s="8">
        <v>260</v>
      </c>
      <c r="I7" s="9">
        <f t="shared" ref="I7:I32" si="0">STDEV(F7,G7,H7)</f>
        <v>7.6376261582597333</v>
      </c>
      <c r="J7" s="9">
        <f t="shared" ref="J7:J32" si="1">I7/AVERAGE(F7,G7,H7)*100</f>
        <v>3.0348183410303577</v>
      </c>
      <c r="K7" s="10">
        <v>245</v>
      </c>
      <c r="L7" s="25">
        <f t="shared" ref="L7:L32" si="2">D7*K7</f>
        <v>49000</v>
      </c>
    </row>
    <row r="8" spans="1:12" ht="38.25" x14ac:dyDescent="0.2">
      <c r="A8" s="4" t="s">
        <v>45</v>
      </c>
      <c r="B8" s="5" t="s">
        <v>46</v>
      </c>
      <c r="C8" s="6" t="s">
        <v>35</v>
      </c>
      <c r="D8" s="7">
        <v>20</v>
      </c>
      <c r="E8" s="27"/>
      <c r="F8" s="8">
        <v>980</v>
      </c>
      <c r="G8" s="8">
        <v>1020</v>
      </c>
      <c r="H8" s="8">
        <v>1100</v>
      </c>
      <c r="I8" s="9">
        <f t="shared" si="0"/>
        <v>61.101009266077867</v>
      </c>
      <c r="J8" s="9">
        <f t="shared" si="1"/>
        <v>5.9130008967172127</v>
      </c>
      <c r="K8" s="10">
        <v>980</v>
      </c>
      <c r="L8" s="25">
        <f t="shared" si="2"/>
        <v>19600</v>
      </c>
    </row>
    <row r="9" spans="1:12" x14ac:dyDescent="0.2">
      <c r="A9" s="4" t="s">
        <v>47</v>
      </c>
      <c r="B9" s="57" t="s">
        <v>48</v>
      </c>
      <c r="C9" s="6" t="s">
        <v>35</v>
      </c>
      <c r="D9" s="7">
        <v>20</v>
      </c>
      <c r="E9" s="27"/>
      <c r="F9" s="8">
        <v>800</v>
      </c>
      <c r="G9" s="8">
        <v>840</v>
      </c>
      <c r="H9" s="8">
        <v>900</v>
      </c>
      <c r="I9" s="9">
        <f t="shared" si="0"/>
        <v>50.332229568471661</v>
      </c>
      <c r="J9" s="9">
        <f t="shared" si="1"/>
        <v>5.9447515238352358</v>
      </c>
      <c r="K9" s="10">
        <v>800</v>
      </c>
      <c r="L9" s="25">
        <f t="shared" si="2"/>
        <v>16000</v>
      </c>
    </row>
    <row r="10" spans="1:12" ht="51" x14ac:dyDescent="0.2">
      <c r="A10" s="4" t="s">
        <v>49</v>
      </c>
      <c r="B10" s="57" t="s">
        <v>50</v>
      </c>
      <c r="C10" s="6" t="s">
        <v>35</v>
      </c>
      <c r="D10" s="7">
        <v>20</v>
      </c>
      <c r="E10" s="8">
        <v>573.83000000000004</v>
      </c>
      <c r="F10" s="8">
        <v>500</v>
      </c>
      <c r="G10" s="8">
        <v>520</v>
      </c>
      <c r="H10" s="8">
        <v>560</v>
      </c>
      <c r="I10" s="9">
        <f t="shared" si="0"/>
        <v>30.550504633038933</v>
      </c>
      <c r="J10" s="9">
        <f t="shared" si="1"/>
        <v>5.8007287277922028</v>
      </c>
      <c r="K10" s="10">
        <v>500</v>
      </c>
      <c r="L10" s="25">
        <f t="shared" si="2"/>
        <v>10000</v>
      </c>
    </row>
    <row r="11" spans="1:12" ht="38.25" x14ac:dyDescent="0.2">
      <c r="A11" s="4" t="s">
        <v>51</v>
      </c>
      <c r="B11" s="5" t="s">
        <v>52</v>
      </c>
      <c r="C11" s="6" t="s">
        <v>58</v>
      </c>
      <c r="D11" s="7">
        <v>200</v>
      </c>
      <c r="E11" s="27">
        <v>144.72999999999999</v>
      </c>
      <c r="F11" s="8">
        <v>130</v>
      </c>
      <c r="G11" s="8">
        <v>140</v>
      </c>
      <c r="H11" s="8">
        <v>150</v>
      </c>
      <c r="I11" s="9">
        <f t="shared" si="0"/>
        <v>10</v>
      </c>
      <c r="J11" s="9">
        <f t="shared" si="1"/>
        <v>7.1428571428571423</v>
      </c>
      <c r="K11" s="10">
        <v>130</v>
      </c>
      <c r="L11" s="25">
        <f t="shared" si="2"/>
        <v>26000</v>
      </c>
    </row>
    <row r="12" spans="1:12" ht="38.25" x14ac:dyDescent="0.2">
      <c r="A12" s="4" t="s">
        <v>53</v>
      </c>
      <c r="B12" s="5" t="s">
        <v>54</v>
      </c>
      <c r="C12" s="6" t="s">
        <v>35</v>
      </c>
      <c r="D12" s="7">
        <v>50</v>
      </c>
      <c r="E12" s="27">
        <v>253.53</v>
      </c>
      <c r="F12" s="8">
        <v>230</v>
      </c>
      <c r="G12" s="8">
        <v>240</v>
      </c>
      <c r="H12" s="8">
        <v>265</v>
      </c>
      <c r="I12" s="9">
        <f t="shared" si="0"/>
        <v>18.027756377319946</v>
      </c>
      <c r="J12" s="9">
        <f t="shared" si="1"/>
        <v>7.3582679091101815</v>
      </c>
      <c r="K12" s="10">
        <v>230</v>
      </c>
      <c r="L12" s="25">
        <f t="shared" si="2"/>
        <v>11500</v>
      </c>
    </row>
    <row r="13" spans="1:12" ht="38.25" x14ac:dyDescent="0.2">
      <c r="A13" s="4" t="s">
        <v>53</v>
      </c>
      <c r="B13" s="5" t="s">
        <v>55</v>
      </c>
      <c r="C13" s="6" t="s">
        <v>35</v>
      </c>
      <c r="D13" s="7">
        <v>100</v>
      </c>
      <c r="E13" s="27">
        <v>253.53</v>
      </c>
      <c r="F13" s="8">
        <v>230</v>
      </c>
      <c r="G13" s="8">
        <v>240</v>
      </c>
      <c r="H13" s="8">
        <v>265</v>
      </c>
      <c r="I13" s="9">
        <f t="shared" si="0"/>
        <v>18.027756377319946</v>
      </c>
      <c r="J13" s="9">
        <f t="shared" si="1"/>
        <v>7.3582679091101815</v>
      </c>
      <c r="K13" s="10">
        <v>230</v>
      </c>
      <c r="L13" s="25">
        <f t="shared" si="2"/>
        <v>23000</v>
      </c>
    </row>
    <row r="14" spans="1:12" ht="25.5" x14ac:dyDescent="0.2">
      <c r="A14" s="4" t="s">
        <v>56</v>
      </c>
      <c r="B14" s="5" t="s">
        <v>57</v>
      </c>
      <c r="C14" s="6" t="s">
        <v>58</v>
      </c>
      <c r="D14" s="7">
        <v>1000</v>
      </c>
      <c r="E14" s="27">
        <v>40.659999999999997</v>
      </c>
      <c r="F14" s="8">
        <v>38</v>
      </c>
      <c r="G14" s="8">
        <v>39</v>
      </c>
      <c r="H14" s="8">
        <v>40</v>
      </c>
      <c r="I14" s="9">
        <f t="shared" si="0"/>
        <v>1</v>
      </c>
      <c r="J14" s="9">
        <f t="shared" si="1"/>
        <v>2.5641025641025639</v>
      </c>
      <c r="K14" s="10">
        <v>38</v>
      </c>
      <c r="L14" s="25">
        <f t="shared" si="2"/>
        <v>38000</v>
      </c>
    </row>
    <row r="15" spans="1:12" ht="25.5" x14ac:dyDescent="0.2">
      <c r="A15" s="4" t="s">
        <v>59</v>
      </c>
      <c r="B15" s="5" t="s">
        <v>60</v>
      </c>
      <c r="C15" s="6" t="s">
        <v>35</v>
      </c>
      <c r="D15" s="7">
        <v>40</v>
      </c>
      <c r="E15" s="27"/>
      <c r="F15" s="8">
        <v>400</v>
      </c>
      <c r="G15" s="8">
        <v>420</v>
      </c>
      <c r="H15" s="8">
        <v>435</v>
      </c>
      <c r="I15" s="9">
        <f t="shared" si="0"/>
        <v>17.559422921421231</v>
      </c>
      <c r="J15" s="9">
        <f t="shared" si="1"/>
        <v>4.1974716146823656</v>
      </c>
      <c r="K15" s="10">
        <v>400</v>
      </c>
      <c r="L15" s="25">
        <f t="shared" si="2"/>
        <v>16000</v>
      </c>
    </row>
    <row r="16" spans="1:12" ht="38.25" x14ac:dyDescent="0.2">
      <c r="A16" s="58" t="s">
        <v>61</v>
      </c>
      <c r="B16" s="57" t="s">
        <v>62</v>
      </c>
      <c r="C16" s="6" t="s">
        <v>35</v>
      </c>
      <c r="D16" s="7">
        <v>30</v>
      </c>
      <c r="E16" s="27"/>
      <c r="F16" s="8">
        <v>550</v>
      </c>
      <c r="G16" s="8">
        <v>620</v>
      </c>
      <c r="H16" s="8">
        <v>615</v>
      </c>
      <c r="I16" s="9">
        <f t="shared" si="0"/>
        <v>39.05124837953327</v>
      </c>
      <c r="J16" s="9">
        <f t="shared" si="1"/>
        <v>6.5632350217702973</v>
      </c>
      <c r="K16" s="10">
        <v>550</v>
      </c>
      <c r="L16" s="25">
        <f t="shared" si="2"/>
        <v>16500</v>
      </c>
    </row>
    <row r="17" spans="1:12" ht="38.25" x14ac:dyDescent="0.2">
      <c r="A17" s="4" t="s">
        <v>63</v>
      </c>
      <c r="B17" s="59" t="s">
        <v>64</v>
      </c>
      <c r="C17" s="6" t="s">
        <v>35</v>
      </c>
      <c r="D17" s="7">
        <v>100</v>
      </c>
      <c r="E17" s="27">
        <v>70.599999999999994</v>
      </c>
      <c r="F17" s="8">
        <v>67</v>
      </c>
      <c r="G17" s="8">
        <v>69</v>
      </c>
      <c r="H17" s="8">
        <v>72</v>
      </c>
      <c r="I17" s="9">
        <f t="shared" si="0"/>
        <v>2.5166114784235836</v>
      </c>
      <c r="J17" s="9">
        <f t="shared" si="1"/>
        <v>3.629728093880169</v>
      </c>
      <c r="K17" s="10">
        <v>67</v>
      </c>
      <c r="L17" s="25">
        <f t="shared" si="2"/>
        <v>6700</v>
      </c>
    </row>
    <row r="18" spans="1:12" ht="38.25" x14ac:dyDescent="0.2">
      <c r="A18" s="4" t="s">
        <v>65</v>
      </c>
      <c r="B18" s="5" t="s">
        <v>66</v>
      </c>
      <c r="C18" s="6" t="s">
        <v>35</v>
      </c>
      <c r="D18" s="7">
        <v>100</v>
      </c>
      <c r="E18" s="27">
        <v>90.5</v>
      </c>
      <c r="F18" s="8">
        <v>89</v>
      </c>
      <c r="G18" s="8">
        <v>90</v>
      </c>
      <c r="H18" s="8">
        <v>95</v>
      </c>
      <c r="I18" s="9">
        <f t="shared" si="0"/>
        <v>3.214550253664318</v>
      </c>
      <c r="J18" s="9">
        <f t="shared" si="1"/>
        <v>3.5195805697054579</v>
      </c>
      <c r="K18" s="10">
        <v>89</v>
      </c>
      <c r="L18" s="25">
        <f t="shared" si="2"/>
        <v>8900</v>
      </c>
    </row>
    <row r="19" spans="1:12" ht="38.25" x14ac:dyDescent="0.2">
      <c r="A19" s="4" t="s">
        <v>67</v>
      </c>
      <c r="B19" s="5" t="s">
        <v>68</v>
      </c>
      <c r="C19" s="6" t="s">
        <v>35</v>
      </c>
      <c r="D19" s="7">
        <v>100</v>
      </c>
      <c r="E19" s="27">
        <v>161.59</v>
      </c>
      <c r="F19" s="8">
        <v>155</v>
      </c>
      <c r="G19" s="8">
        <v>160</v>
      </c>
      <c r="H19" s="8">
        <v>162</v>
      </c>
      <c r="I19" s="9">
        <f t="shared" si="0"/>
        <v>3.6055512754639891</v>
      </c>
      <c r="J19" s="9">
        <f t="shared" si="1"/>
        <v>2.2676423116125717</v>
      </c>
      <c r="K19" s="10">
        <v>155</v>
      </c>
      <c r="L19" s="25">
        <f t="shared" si="2"/>
        <v>15500</v>
      </c>
    </row>
    <row r="20" spans="1:12" ht="38.25" x14ac:dyDescent="0.2">
      <c r="A20" s="4" t="s">
        <v>69</v>
      </c>
      <c r="B20" s="5" t="s">
        <v>70</v>
      </c>
      <c r="C20" s="6" t="s">
        <v>35</v>
      </c>
      <c r="D20" s="7">
        <v>200</v>
      </c>
      <c r="E20" s="27">
        <v>121.7</v>
      </c>
      <c r="F20" s="8">
        <v>118</v>
      </c>
      <c r="G20" s="8">
        <v>120</v>
      </c>
      <c r="H20" s="8">
        <v>125</v>
      </c>
      <c r="I20" s="9">
        <f t="shared" si="0"/>
        <v>3.6055512754639891</v>
      </c>
      <c r="J20" s="9">
        <f t="shared" si="1"/>
        <v>2.9797944425322225</v>
      </c>
      <c r="K20" s="10">
        <v>118</v>
      </c>
      <c r="L20" s="25">
        <f t="shared" si="2"/>
        <v>23600</v>
      </c>
    </row>
    <row r="21" spans="1:12" ht="38.25" x14ac:dyDescent="0.2">
      <c r="A21" s="4" t="s">
        <v>71</v>
      </c>
      <c r="B21" s="5" t="s">
        <v>72</v>
      </c>
      <c r="C21" s="6" t="s">
        <v>35</v>
      </c>
      <c r="D21" s="7">
        <v>150</v>
      </c>
      <c r="E21" s="27">
        <v>125.69</v>
      </c>
      <c r="F21" s="8">
        <v>115</v>
      </c>
      <c r="G21" s="8">
        <v>118</v>
      </c>
      <c r="H21" s="8">
        <v>125</v>
      </c>
      <c r="I21" s="9">
        <f t="shared" si="0"/>
        <v>5.1316014394468841</v>
      </c>
      <c r="J21" s="9">
        <f t="shared" si="1"/>
        <v>4.300224669927557</v>
      </c>
      <c r="K21" s="10">
        <v>115</v>
      </c>
      <c r="L21" s="25">
        <f t="shared" si="2"/>
        <v>17250</v>
      </c>
    </row>
    <row r="22" spans="1:12" x14ac:dyDescent="0.2">
      <c r="A22" s="4" t="s">
        <v>73</v>
      </c>
      <c r="B22" s="5" t="s">
        <v>74</v>
      </c>
      <c r="C22" s="6" t="s">
        <v>35</v>
      </c>
      <c r="D22" s="7">
        <v>20</v>
      </c>
      <c r="E22" s="27">
        <v>533.1</v>
      </c>
      <c r="F22" s="8">
        <v>500</v>
      </c>
      <c r="G22" s="8">
        <v>540</v>
      </c>
      <c r="H22" s="8">
        <v>560</v>
      </c>
      <c r="I22" s="9">
        <f t="shared" si="0"/>
        <v>30.550504633038933</v>
      </c>
      <c r="J22" s="9">
        <f t="shared" si="1"/>
        <v>5.7282196186947996</v>
      </c>
      <c r="K22" s="10">
        <v>500</v>
      </c>
      <c r="L22" s="25">
        <f t="shared" si="2"/>
        <v>10000</v>
      </c>
    </row>
    <row r="23" spans="1:12" ht="38.25" x14ac:dyDescent="0.2">
      <c r="A23" s="4" t="s">
        <v>75</v>
      </c>
      <c r="B23" s="5" t="s">
        <v>76</v>
      </c>
      <c r="C23" s="6" t="s">
        <v>35</v>
      </c>
      <c r="D23" s="7">
        <v>800</v>
      </c>
      <c r="E23" s="27">
        <v>73.78</v>
      </c>
      <c r="F23" s="8">
        <v>67</v>
      </c>
      <c r="G23" s="8">
        <v>70</v>
      </c>
      <c r="H23" s="8">
        <v>75</v>
      </c>
      <c r="I23" s="9">
        <f t="shared" si="0"/>
        <v>4.0414518843273806</v>
      </c>
      <c r="J23" s="9">
        <f t="shared" si="1"/>
        <v>5.7190356853689348</v>
      </c>
      <c r="K23" s="10">
        <v>67</v>
      </c>
      <c r="L23" s="25">
        <f t="shared" si="2"/>
        <v>53600</v>
      </c>
    </row>
    <row r="24" spans="1:12" ht="38.25" x14ac:dyDescent="0.2">
      <c r="A24" s="4" t="s">
        <v>77</v>
      </c>
      <c r="B24" s="5" t="s">
        <v>78</v>
      </c>
      <c r="C24" s="6" t="s">
        <v>35</v>
      </c>
      <c r="D24" s="7">
        <v>200</v>
      </c>
      <c r="E24" s="27">
        <v>71.510000000000005</v>
      </c>
      <c r="F24" s="8">
        <v>65</v>
      </c>
      <c r="G24" s="8">
        <v>67</v>
      </c>
      <c r="H24" s="8">
        <v>70</v>
      </c>
      <c r="I24" s="9">
        <f t="shared" si="0"/>
        <v>2.5166114784235836</v>
      </c>
      <c r="J24" s="9">
        <f t="shared" si="1"/>
        <v>3.7375417996389859</v>
      </c>
      <c r="K24" s="10">
        <v>65</v>
      </c>
      <c r="L24" s="25">
        <f t="shared" si="2"/>
        <v>13000</v>
      </c>
    </row>
    <row r="25" spans="1:12" ht="38.25" x14ac:dyDescent="0.2">
      <c r="A25" s="4" t="s">
        <v>30</v>
      </c>
      <c r="B25" s="5" t="s">
        <v>37</v>
      </c>
      <c r="C25" s="6" t="s">
        <v>35</v>
      </c>
      <c r="D25" s="7">
        <v>20</v>
      </c>
      <c r="E25" s="27">
        <v>1027.24</v>
      </c>
      <c r="F25" s="8">
        <v>950</v>
      </c>
      <c r="G25" s="8">
        <v>980</v>
      </c>
      <c r="H25" s="8">
        <v>1000</v>
      </c>
      <c r="I25" s="9">
        <f t="shared" si="0"/>
        <v>25.16611478423583</v>
      </c>
      <c r="J25" s="9">
        <f t="shared" si="1"/>
        <v>2.5767353021401878</v>
      </c>
      <c r="K25" s="10">
        <v>950</v>
      </c>
      <c r="L25" s="25">
        <f t="shared" si="2"/>
        <v>19000</v>
      </c>
    </row>
    <row r="26" spans="1:12" ht="38.25" x14ac:dyDescent="0.2">
      <c r="A26" s="4" t="s">
        <v>31</v>
      </c>
      <c r="B26" s="5" t="s">
        <v>38</v>
      </c>
      <c r="C26" s="6" t="s">
        <v>35</v>
      </c>
      <c r="D26" s="7">
        <v>20</v>
      </c>
      <c r="E26" s="27">
        <v>1027.24</v>
      </c>
      <c r="F26" s="8">
        <v>950</v>
      </c>
      <c r="G26" s="8">
        <v>980</v>
      </c>
      <c r="H26" s="8">
        <v>1000</v>
      </c>
      <c r="I26" s="9">
        <f t="shared" si="0"/>
        <v>25.16611478423583</v>
      </c>
      <c r="J26" s="9">
        <f t="shared" si="1"/>
        <v>2.5767353021401878</v>
      </c>
      <c r="K26" s="10">
        <v>950</v>
      </c>
      <c r="L26" s="25">
        <f t="shared" si="2"/>
        <v>19000</v>
      </c>
    </row>
    <row r="27" spans="1:12" ht="38.25" x14ac:dyDescent="0.2">
      <c r="A27" s="4" t="s">
        <v>32</v>
      </c>
      <c r="B27" s="5" t="s">
        <v>33</v>
      </c>
      <c r="C27" s="6" t="s">
        <v>35</v>
      </c>
      <c r="D27" s="7">
        <v>50</v>
      </c>
      <c r="E27" s="27">
        <v>296.27999999999997</v>
      </c>
      <c r="F27" s="8">
        <v>250</v>
      </c>
      <c r="G27" s="8">
        <v>275</v>
      </c>
      <c r="H27" s="8">
        <v>280</v>
      </c>
      <c r="I27" s="9">
        <f t="shared" si="0"/>
        <v>16.072751268321593</v>
      </c>
      <c r="J27" s="9">
        <f t="shared" si="1"/>
        <v>5.989845193163327</v>
      </c>
      <c r="K27" s="10">
        <v>250</v>
      </c>
      <c r="L27" s="25">
        <f t="shared" si="2"/>
        <v>12500</v>
      </c>
    </row>
    <row r="28" spans="1:12" ht="38.25" x14ac:dyDescent="0.2">
      <c r="A28" s="4" t="s">
        <v>36</v>
      </c>
      <c r="B28" s="5" t="s">
        <v>27</v>
      </c>
      <c r="C28" s="6" t="s">
        <v>35</v>
      </c>
      <c r="D28" s="7">
        <v>50</v>
      </c>
      <c r="E28" s="27">
        <v>169.34</v>
      </c>
      <c r="F28" s="8">
        <v>157</v>
      </c>
      <c r="G28" s="8">
        <v>161</v>
      </c>
      <c r="H28" s="8">
        <v>169</v>
      </c>
      <c r="I28" s="9">
        <f t="shared" si="0"/>
        <v>6.1101009266077861</v>
      </c>
      <c r="J28" s="9">
        <f t="shared" si="1"/>
        <v>3.7639225420581846</v>
      </c>
      <c r="K28" s="10">
        <v>157</v>
      </c>
      <c r="L28" s="25">
        <f t="shared" si="2"/>
        <v>7850</v>
      </c>
    </row>
    <row r="29" spans="1:12" ht="38.25" x14ac:dyDescent="0.2">
      <c r="A29" s="4" t="s">
        <v>34</v>
      </c>
      <c r="B29" s="5" t="s">
        <v>28</v>
      </c>
      <c r="C29" s="6" t="s">
        <v>35</v>
      </c>
      <c r="D29" s="7">
        <v>100</v>
      </c>
      <c r="E29" s="27">
        <v>137.68</v>
      </c>
      <c r="F29" s="8">
        <v>125</v>
      </c>
      <c r="G29" s="8">
        <v>135</v>
      </c>
      <c r="H29" s="8">
        <v>129</v>
      </c>
      <c r="I29" s="9">
        <f t="shared" si="0"/>
        <v>5.0332229568471663</v>
      </c>
      <c r="J29" s="9">
        <f t="shared" si="1"/>
        <v>3.8816629487253214</v>
      </c>
      <c r="K29" s="10">
        <v>125</v>
      </c>
      <c r="L29" s="25">
        <f t="shared" si="2"/>
        <v>12500</v>
      </c>
    </row>
    <row r="30" spans="1:12" ht="38.25" x14ac:dyDescent="0.2">
      <c r="A30" s="4" t="s">
        <v>79</v>
      </c>
      <c r="B30" s="5" t="s">
        <v>80</v>
      </c>
      <c r="C30" s="6" t="s">
        <v>35</v>
      </c>
      <c r="D30" s="7">
        <v>100</v>
      </c>
      <c r="E30" s="27">
        <v>112.59</v>
      </c>
      <c r="F30" s="8">
        <v>100</v>
      </c>
      <c r="G30" s="8">
        <v>103</v>
      </c>
      <c r="H30" s="8">
        <v>108</v>
      </c>
      <c r="I30" s="9">
        <f t="shared" si="0"/>
        <v>4.0414518843273806</v>
      </c>
      <c r="J30" s="9">
        <f t="shared" si="1"/>
        <v>3.8985066408302704</v>
      </c>
      <c r="K30" s="10">
        <v>100</v>
      </c>
      <c r="L30" s="25">
        <f t="shared" si="2"/>
        <v>10000</v>
      </c>
    </row>
    <row r="31" spans="1:12" ht="38.25" x14ac:dyDescent="0.2">
      <c r="A31" s="4" t="s">
        <v>81</v>
      </c>
      <c r="B31" s="5" t="s">
        <v>82</v>
      </c>
      <c r="C31" s="6" t="s">
        <v>35</v>
      </c>
      <c r="D31" s="7">
        <v>300</v>
      </c>
      <c r="E31" s="27">
        <v>126.5</v>
      </c>
      <c r="F31" s="8">
        <v>122</v>
      </c>
      <c r="G31" s="8">
        <v>125</v>
      </c>
      <c r="H31" s="8">
        <v>128</v>
      </c>
      <c r="I31" s="9">
        <f t="shared" si="0"/>
        <v>3</v>
      </c>
      <c r="J31" s="9">
        <f t="shared" si="1"/>
        <v>2.4</v>
      </c>
      <c r="K31" s="10">
        <v>122</v>
      </c>
      <c r="L31" s="25">
        <f t="shared" si="2"/>
        <v>36600</v>
      </c>
    </row>
    <row r="32" spans="1:12" ht="38.25" x14ac:dyDescent="0.2">
      <c r="A32" s="4" t="s">
        <v>83</v>
      </c>
      <c r="B32" s="5" t="s">
        <v>84</v>
      </c>
      <c r="C32" s="6" t="s">
        <v>35</v>
      </c>
      <c r="D32" s="7">
        <v>300</v>
      </c>
      <c r="E32" s="27">
        <v>130.21</v>
      </c>
      <c r="F32" s="8">
        <v>127</v>
      </c>
      <c r="G32" s="8">
        <v>130</v>
      </c>
      <c r="H32" s="8">
        <v>132</v>
      </c>
      <c r="I32" s="9">
        <f t="shared" si="0"/>
        <v>2.5166114784235836</v>
      </c>
      <c r="J32" s="9">
        <f t="shared" si="1"/>
        <v>1.9408314743626611</v>
      </c>
      <c r="K32" s="10">
        <v>127</v>
      </c>
      <c r="L32" s="25">
        <f t="shared" si="2"/>
        <v>38100</v>
      </c>
    </row>
    <row r="33" spans="1:12" ht="12.75" customHeight="1" x14ac:dyDescent="0.2">
      <c r="A33" s="30" t="s">
        <v>10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26">
        <f>SUM(L7:L32)</f>
        <v>529700</v>
      </c>
    </row>
    <row r="34" spans="1:12" ht="12.7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2"/>
    </row>
    <row r="35" spans="1:12" ht="12.75" customHeight="1" x14ac:dyDescent="0.2">
      <c r="A35" s="48" t="s">
        <v>41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1:12" ht="26.2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</row>
    <row r="37" spans="1:12" ht="0.7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/>
    </row>
    <row r="38" spans="1:12" ht="56.25" customHeight="1" x14ac:dyDescent="0.2">
      <c r="A38" s="49" t="s">
        <v>11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ht="16.5" customHeight="1" x14ac:dyDescent="0.2">
      <c r="A39" s="50" t="s">
        <v>12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12" ht="12.75" customHeight="1" x14ac:dyDescent="0.2">
      <c r="A40" s="51" t="s">
        <v>13</v>
      </c>
      <c r="B40" s="51"/>
      <c r="C40" s="51"/>
      <c r="D40" s="51"/>
      <c r="E40" s="13"/>
      <c r="F40" s="14"/>
      <c r="G40" s="14"/>
      <c r="H40" s="14"/>
      <c r="I40" s="14"/>
      <c r="J40" s="14"/>
      <c r="K40" s="14"/>
      <c r="L40" s="15"/>
    </row>
    <row r="41" spans="1:12" x14ac:dyDescent="0.2">
      <c r="A41" s="52"/>
      <c r="B41" s="52"/>
      <c r="C41" s="14"/>
      <c r="D41" s="16"/>
      <c r="E41" s="17"/>
      <c r="F41" s="14"/>
      <c r="G41" s="14"/>
      <c r="H41" s="14"/>
      <c r="I41" s="14"/>
      <c r="J41" s="14"/>
      <c r="K41" s="14"/>
      <c r="L41" s="15"/>
    </row>
    <row r="42" spans="1:12" x14ac:dyDescent="0.2">
      <c r="A42" s="52"/>
      <c r="B42" s="52"/>
      <c r="C42" s="14"/>
      <c r="D42" s="16"/>
      <c r="E42" s="17"/>
      <c r="F42" s="14"/>
      <c r="G42" s="14"/>
      <c r="H42" s="14"/>
      <c r="I42" s="14"/>
      <c r="J42" s="14"/>
      <c r="K42" s="14"/>
      <c r="L42" s="15"/>
    </row>
    <row r="43" spans="1:12" x14ac:dyDescent="0.2">
      <c r="A43" s="52" t="s">
        <v>14</v>
      </c>
      <c r="B43" s="52"/>
      <c r="C43" s="14"/>
      <c r="D43" s="16"/>
      <c r="E43" s="17"/>
      <c r="F43" s="14"/>
      <c r="G43" s="14"/>
      <c r="H43" s="14"/>
      <c r="I43" s="14"/>
      <c r="J43" s="14"/>
      <c r="K43" s="14"/>
      <c r="L43" s="15"/>
    </row>
    <row r="44" spans="1:12" x14ac:dyDescent="0.2">
      <c r="A44" s="53" t="s">
        <v>15</v>
      </c>
      <c r="B44" s="53"/>
      <c r="C44" s="53"/>
      <c r="D44" s="53"/>
      <c r="E44" s="53"/>
      <c r="F44" s="18"/>
      <c r="G44" s="18"/>
      <c r="H44" s="18"/>
      <c r="I44" s="14"/>
      <c r="J44" s="14"/>
      <c r="K44" s="14"/>
      <c r="L44" s="15"/>
    </row>
    <row r="45" spans="1:12" x14ac:dyDescent="0.2">
      <c r="A45" s="53"/>
      <c r="B45" s="53"/>
      <c r="C45" s="53"/>
      <c r="D45" s="53"/>
      <c r="E45" s="53"/>
      <c r="F45" s="18"/>
      <c r="G45" s="18"/>
      <c r="H45" s="18"/>
      <c r="I45" s="14"/>
      <c r="J45" s="14"/>
      <c r="K45" s="14"/>
      <c r="L45" s="15"/>
    </row>
    <row r="46" spans="1:12" x14ac:dyDescent="0.2">
      <c r="A46" s="53"/>
      <c r="B46" s="53"/>
      <c r="C46" s="53"/>
      <c r="D46" s="53"/>
      <c r="E46" s="53"/>
      <c r="F46" s="18"/>
      <c r="G46" s="18"/>
      <c r="H46" s="18"/>
      <c r="I46" s="14"/>
      <c r="J46" s="14"/>
      <c r="K46" s="14"/>
      <c r="L46" s="15"/>
    </row>
    <row r="47" spans="1:12" x14ac:dyDescent="0.2">
      <c r="A47" s="14"/>
      <c r="B47" s="54"/>
      <c r="C47" s="54"/>
      <c r="D47" s="54"/>
      <c r="E47" s="19"/>
      <c r="F47" s="19"/>
      <c r="G47" s="14"/>
      <c r="H47" s="14"/>
      <c r="I47" s="14"/>
      <c r="J47" s="14"/>
      <c r="K47" s="14"/>
      <c r="L47" s="15"/>
    </row>
    <row r="48" spans="1:12" x14ac:dyDescent="0.2">
      <c r="A48" s="55" t="s">
        <v>16</v>
      </c>
      <c r="B48" s="55"/>
      <c r="C48" s="55"/>
      <c r="D48" s="55"/>
      <c r="E48" s="55"/>
      <c r="F48" s="19"/>
      <c r="G48" s="19"/>
      <c r="H48" s="19"/>
      <c r="I48" s="14"/>
      <c r="J48" s="14"/>
      <c r="K48" s="14"/>
      <c r="L48" s="15"/>
    </row>
    <row r="49" spans="1:12" x14ac:dyDescent="0.2">
      <c r="A49" s="55" t="s">
        <v>17</v>
      </c>
      <c r="B49" s="55"/>
      <c r="C49" s="55"/>
      <c r="D49" s="55"/>
      <c r="E49" s="55"/>
      <c r="F49" s="19"/>
      <c r="G49" s="19"/>
      <c r="H49" s="19"/>
      <c r="I49" s="14"/>
      <c r="J49" s="14"/>
      <c r="K49" s="14"/>
      <c r="L49" s="15"/>
    </row>
    <row r="50" spans="1:12" ht="32.25" customHeight="1" x14ac:dyDescent="0.2">
      <c r="A50" s="56" t="s">
        <v>18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</row>
    <row r="51" spans="1:12" x14ac:dyDescent="0.2">
      <c r="A51" s="47" t="s">
        <v>19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 x14ac:dyDescent="0.2">
      <c r="A52" s="54" t="s">
        <v>20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 x14ac:dyDescent="0.2">
      <c r="A53" s="54" t="s">
        <v>21</v>
      </c>
      <c r="B53" s="54"/>
      <c r="C53" s="19"/>
      <c r="D53" s="20"/>
      <c r="E53" s="17"/>
      <c r="F53" s="19"/>
      <c r="G53" s="19"/>
      <c r="H53" s="19"/>
      <c r="I53" s="14"/>
      <c r="J53" s="14"/>
      <c r="K53" s="14"/>
      <c r="L53" s="15"/>
    </row>
    <row r="54" spans="1:12" x14ac:dyDescent="0.2">
      <c r="A54" s="54" t="s">
        <v>22</v>
      </c>
      <c r="B54" s="54"/>
      <c r="C54" s="19"/>
      <c r="D54" s="20"/>
      <c r="E54" s="17"/>
      <c r="F54" s="19"/>
      <c r="G54" s="19"/>
      <c r="H54" s="19"/>
      <c r="I54" s="14"/>
      <c r="J54" s="14"/>
      <c r="K54" s="14"/>
      <c r="L54" s="15"/>
    </row>
    <row r="55" spans="1:12" x14ac:dyDescent="0.2">
      <c r="A55" s="54" t="s">
        <v>23</v>
      </c>
      <c r="B55" s="54"/>
      <c r="C55" s="54"/>
      <c r="D55" s="54"/>
      <c r="E55" s="54"/>
      <c r="F55" s="54"/>
      <c r="G55" s="19"/>
      <c r="H55" s="19"/>
      <c r="I55" s="14"/>
      <c r="J55" s="14"/>
      <c r="K55" s="14"/>
      <c r="L55" s="15"/>
    </row>
    <row r="56" spans="1:12" x14ac:dyDescent="0.2">
      <c r="A56" s="54" t="s">
        <v>24</v>
      </c>
      <c r="B56" s="54"/>
      <c r="C56" s="54"/>
      <c r="D56" s="54"/>
      <c r="E56" s="54"/>
      <c r="F56" s="54"/>
      <c r="G56" s="19"/>
      <c r="H56" s="19"/>
      <c r="I56" s="14"/>
      <c r="J56" s="14"/>
      <c r="K56" s="14"/>
      <c r="L56" s="15"/>
    </row>
    <row r="57" spans="1:12" ht="55.5" customHeight="1" x14ac:dyDescent="0.2">
      <c r="A57" s="49" t="s">
        <v>26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</row>
  </sheetData>
  <autoFilter ref="A4:L33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34">
    <mergeCell ref="A57:L57"/>
    <mergeCell ref="A52:L52"/>
    <mergeCell ref="A53:B53"/>
    <mergeCell ref="A54:B54"/>
    <mergeCell ref="A55:F55"/>
    <mergeCell ref="A56:F56"/>
    <mergeCell ref="A51:L51"/>
    <mergeCell ref="A35:L36"/>
    <mergeCell ref="A38:L38"/>
    <mergeCell ref="A39:L39"/>
    <mergeCell ref="A40:D40"/>
    <mergeCell ref="A41:B42"/>
    <mergeCell ref="A43:B43"/>
    <mergeCell ref="A44:E46"/>
    <mergeCell ref="B47:D47"/>
    <mergeCell ref="A48:E48"/>
    <mergeCell ref="A49:E49"/>
    <mergeCell ref="A50:L50"/>
    <mergeCell ref="A33:K33"/>
    <mergeCell ref="A1:L1"/>
    <mergeCell ref="A2:L2"/>
    <mergeCell ref="A3:L3"/>
    <mergeCell ref="A4:A6"/>
    <mergeCell ref="B4:B6"/>
    <mergeCell ref="C4:C6"/>
    <mergeCell ref="D4:D6"/>
    <mergeCell ref="E4:L4"/>
    <mergeCell ref="E5:E6"/>
    <mergeCell ref="F5:F6"/>
    <mergeCell ref="G5:G6"/>
    <mergeCell ref="H5:H6"/>
    <mergeCell ref="I5:I6"/>
    <mergeCell ref="J5:J6"/>
    <mergeCell ref="K5:L5"/>
  </mergeCells>
  <phoneticPr fontId="5" type="noConversion"/>
  <pageMargins left="0.23622047244094491" right="0" top="0.65" bottom="0.32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вместе</vt:lpstr>
      <vt:lpstr>'все вместе'!Область_печати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2025-12-22T13:00:46Z</cp:lastPrinted>
  <dcterms:created xsi:type="dcterms:W3CDTF">2022-05-31T08:58:50Z</dcterms:created>
  <dcterms:modified xsi:type="dcterms:W3CDTF">2026-08-04T13:25:16Z</dcterms:modified>
</cp:coreProperties>
</file>