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416BA97-0031-43BE-B22E-C3CF5406F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/>
  <c r="D11" i="1"/>
  <c r="K10" i="1"/>
  <c r="O10" i="1" s="1"/>
  <c r="J10" i="1"/>
  <c r="H10" i="1"/>
  <c r="F10" i="1"/>
  <c r="Q10" i="1" s="1"/>
  <c r="M11" i="1" l="1"/>
  <c r="M10" i="1"/>
  <c r="Q11" i="1"/>
  <c r="H11" i="1"/>
  <c r="L10" i="1"/>
  <c r="P10" i="1" s="1"/>
  <c r="J11" i="1"/>
  <c r="F11" i="1"/>
  <c r="K11" i="1"/>
  <c r="O11" i="1" s="1"/>
  <c r="N10" i="1" l="1"/>
  <c r="N11" i="1"/>
  <c r="L11" i="1"/>
  <c r="P11" i="1" s="1"/>
</calcChain>
</file>

<file path=xl/sharedStrings.xml><?xml version="1.0" encoding="utf-8"?>
<sst xmlns="http://schemas.openxmlformats.org/spreadsheetml/2006/main" count="36" uniqueCount="26">
  <si>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</si>
  <si>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</si>
  <si>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</si>
  <si>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</si>
  <si>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</si>
  <si>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</si>
  <si>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</si>
  <si>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</si>
  <si>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</si>
  <si>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</si>
  <si>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</si>
  <si>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</si>
  <si>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</si>
  <si>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</si>
  <si>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</si>
  <si>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</si>
  <si>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</si>
  <si>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</si>
  <si>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</si>
  <si>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</si>
  <si>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</si>
  <si>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на оказание услуг по поставке гигрометров</t>
  </si>
  <si>
    <t>Гигрометр "Фармацевт" модель ТМФЦ-102, производство ООО "Фарм-Сиб" (Россия) комплектация 2: входит поверка, 2 батарейки, карта памяти SD (128Mb), адаптер SD-USB, кабель USB, руководство по эксплуатации на русском языке</t>
  </si>
  <si>
    <t>КП №1                                                         Вх. №1199/26 от  10.08.2026</t>
  </si>
  <si>
    <t>КП №2                                                         Вх. №1200/26 от  10.08.2026</t>
  </si>
  <si>
    <t>КП №3                                                         Вх. № 1201/26 от 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</si>
</sst>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4" fillId="0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4" fontId="4" fillId="0" borderId="20" xfId="0" applyNumberFormat="1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4" fontId="2" fillId="0" borderId="34" xfId="0" applyNumberFormat="1" applyFont="1" applyBorder="1" applyAlignment="1">
      <alignment horizontal="right" vertical="center" shrinkToFit="1"/>
    </xf>
    <xf numFmtId="2" fontId="6" fillId="0" borderId="3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B10" sqref="B10"/>
    </sheetView>
  </sheetViews>
  <sheetFormatPr defaultRowHeight="12.75" x14ac:dyDescent="0.2"/>
  <cols>
    <col min="1" max="1" width="6.5703125" style="12" customWidth="1"/>
    <col min="2" max="2" width="30.5703125" style="12" customWidth="1"/>
    <col min="3" max="3" width="10.85546875" style="12" customWidth="1"/>
    <col min="4" max="4" width="7.28515625" style="12" customWidth="1"/>
    <col min="5" max="5" width="12.7109375" style="12" customWidth="1"/>
    <col min="6" max="6" width="14.5703125" style="12" customWidth="1"/>
    <col min="7" max="7" width="12.7109375" style="12" customWidth="1"/>
    <col min="8" max="8" width="14.7109375" style="12" customWidth="1"/>
    <col min="9" max="9" width="12.7109375" style="12" customWidth="1"/>
    <col min="10" max="10" width="15.28515625" style="12" customWidth="1"/>
    <col min="11" max="12" width="12.7109375" style="35" customWidth="1"/>
    <col min="13" max="13" width="8.7109375" style="12" customWidth="1"/>
    <col min="14" max="14" width="11.85546875" style="12" customWidth="1"/>
    <col min="15" max="16" width="8.7109375" style="12" customWidth="1"/>
    <col min="17" max="17" width="15.85546875" style="12" customWidth="1"/>
    <col min="18" max="16384" width="9.140625" style="12"/>
  </cols>
  <sheetData>
    <row r="1" spans="1:17" ht="38.450000000000003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13" customForma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13" customFormat="1" x14ac:dyDescent="0.2">
      <c r="A3" s="42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s="13" customFormat="1" ht="13.5" thickBot="1" x14ac:dyDescent="0.25">
      <c r="A4" s="43" t="s">
        <v>19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3.5" thickBot="1" x14ac:dyDescent="0.25">
      <c r="A5" s="44" t="s">
        <v>2</v>
      </c>
      <c r="B5" s="47" t="s">
        <v>3</v>
      </c>
      <c r="C5" s="50" t="s">
        <v>4</v>
      </c>
      <c r="D5" s="53" t="s">
        <v>5</v>
      </c>
      <c r="E5" s="56" t="s">
        <v>6</v>
      </c>
      <c r="F5" s="57"/>
      <c r="G5" s="57"/>
      <c r="H5" s="57"/>
      <c r="I5" s="57"/>
      <c r="J5" s="58"/>
      <c r="K5" s="60" t="s">
        <v>7</v>
      </c>
      <c r="L5" s="61"/>
      <c r="M5" s="64" t="s">
        <v>8</v>
      </c>
      <c r="N5" s="65"/>
      <c r="O5" s="64" t="s">
        <v>9</v>
      </c>
      <c r="P5" s="65"/>
      <c r="Q5" s="65" t="s">
        <v>10</v>
      </c>
    </row>
    <row r="6" spans="1:17" s="14" customFormat="1" ht="57.75" customHeight="1" x14ac:dyDescent="0.25">
      <c r="A6" s="45"/>
      <c r="B6" s="48"/>
      <c r="C6" s="51"/>
      <c r="D6" s="54"/>
      <c r="E6" s="70" t="s">
        <v>23</v>
      </c>
      <c r="F6" s="71"/>
      <c r="G6" s="70" t="s">
        <v>24</v>
      </c>
      <c r="H6" s="71"/>
      <c r="I6" s="70" t="s">
        <v>25</v>
      </c>
      <c r="J6" s="71"/>
      <c r="K6" s="62"/>
      <c r="L6" s="63"/>
      <c r="M6" s="66"/>
      <c r="N6" s="67"/>
      <c r="O6" s="68"/>
      <c r="P6" s="69"/>
      <c r="Q6" s="67"/>
    </row>
    <row r="7" spans="1:17" s="14" customFormat="1" ht="13.5" thickBot="1" x14ac:dyDescent="0.3">
      <c r="A7" s="46"/>
      <c r="B7" s="49"/>
      <c r="C7" s="52"/>
      <c r="D7" s="55"/>
      <c r="E7" s="15" t="s">
        <v>11</v>
      </c>
      <c r="F7" s="16" t="s">
        <v>12</v>
      </c>
      <c r="G7" s="15" t="s">
        <v>11</v>
      </c>
      <c r="H7" s="16" t="s">
        <v>12</v>
      </c>
      <c r="I7" s="15" t="s">
        <v>11</v>
      </c>
      <c r="J7" s="16" t="s">
        <v>12</v>
      </c>
      <c r="K7" s="17" t="s">
        <v>11</v>
      </c>
      <c r="L7" s="16" t="s">
        <v>12</v>
      </c>
      <c r="M7" s="17" t="s">
        <v>11</v>
      </c>
      <c r="N7" s="16" t="s">
        <v>12</v>
      </c>
      <c r="O7" s="17" t="s">
        <v>11</v>
      </c>
      <c r="P7" s="16" t="s">
        <v>12</v>
      </c>
      <c r="Q7" s="67"/>
    </row>
    <row r="8" spans="1:17" s="14" customFormat="1" ht="13.5" thickBot="1" x14ac:dyDescent="0.3">
      <c r="A8" s="1">
        <v>1</v>
      </c>
      <c r="B8" s="2">
        <v>2</v>
      </c>
      <c r="C8" s="3"/>
      <c r="D8" s="4">
        <v>3</v>
      </c>
      <c r="E8" s="5">
        <v>4</v>
      </c>
      <c r="F8" s="6">
        <v>5</v>
      </c>
      <c r="G8" s="5">
        <v>6</v>
      </c>
      <c r="H8" s="6">
        <v>7</v>
      </c>
      <c r="I8" s="5">
        <v>8</v>
      </c>
      <c r="J8" s="6">
        <v>9</v>
      </c>
      <c r="K8" s="7">
        <v>10</v>
      </c>
      <c r="L8" s="6">
        <v>11</v>
      </c>
      <c r="M8" s="7">
        <v>12</v>
      </c>
      <c r="N8" s="6">
        <v>13</v>
      </c>
      <c r="O8" s="7">
        <v>14</v>
      </c>
      <c r="P8" s="6">
        <v>15</v>
      </c>
      <c r="Q8" s="8">
        <v>16</v>
      </c>
    </row>
    <row r="9" spans="1:17" s="14" customFormat="1" ht="12" customHeight="1" x14ac:dyDescent="0.2">
      <c r="A9" s="72"/>
      <c r="B9" s="73"/>
      <c r="C9" s="73"/>
      <c r="D9" s="74"/>
      <c r="E9" s="75" t="s">
        <v>13</v>
      </c>
      <c r="F9" s="76"/>
      <c r="G9" s="75" t="s">
        <v>14</v>
      </c>
      <c r="H9" s="76"/>
      <c r="I9" s="75" t="s">
        <v>15</v>
      </c>
      <c r="J9" s="76"/>
      <c r="K9" s="77" t="s">
        <v>16</v>
      </c>
      <c r="L9" s="76"/>
      <c r="M9" s="18"/>
      <c r="N9" s="19"/>
      <c r="O9" s="20"/>
      <c r="P9" s="21"/>
      <c r="Q9" s="22"/>
    </row>
    <row r="10" spans="1:17" ht="90" thickBot="1" x14ac:dyDescent="0.25">
      <c r="A10" s="23">
        <v>1</v>
      </c>
      <c r="B10" s="39" t="s">
        <v>22</v>
      </c>
      <c r="C10" s="24" t="s">
        <v>20</v>
      </c>
      <c r="D10" s="9">
        <v>3</v>
      </c>
      <c r="E10" s="10">
        <v>5200</v>
      </c>
      <c r="F10" s="25">
        <f>ROUND(D10*E10,2)</f>
        <v>15600</v>
      </c>
      <c r="G10" s="10">
        <v>5400</v>
      </c>
      <c r="H10" s="25">
        <f>ROUND(D10*G10,2)</f>
        <v>16200</v>
      </c>
      <c r="I10" s="11">
        <v>6250</v>
      </c>
      <c r="J10" s="25">
        <f>ROUND(D10*I10,2)</f>
        <v>18750</v>
      </c>
      <c r="K10" s="26">
        <f>ROUND(IF(SUM(E10,G10,I10)&gt;0,AVERAGE(E10,G10,I10),0),2)</f>
        <v>5616.67</v>
      </c>
      <c r="L10" s="26">
        <f>ROUND(D10*K10,2)</f>
        <v>16850.009999999998</v>
      </c>
      <c r="M10" s="26">
        <f>ROUND(IF(K10&gt;0,STDEV(E10,G10,I10),0),2)</f>
        <v>557.52</v>
      </c>
      <c r="N10" s="26">
        <f>ROUND(IF(L10&gt;0,STDEV(F10,H10,J10),0),2)</f>
        <v>1672.57</v>
      </c>
      <c r="O10" s="26">
        <f>ROUND(IF(K10&gt;0,STDEV(E10,G10,I10)/AVERAGE(E10,G10,I10)*100,0),2)</f>
        <v>9.93</v>
      </c>
      <c r="P10" s="26">
        <f>ROUND(IF(L10&gt;0,STDEV(F10,H10,J10)/AVERAGE(F10,H10,J10)*100,0),2)</f>
        <v>9.93</v>
      </c>
      <c r="Q10" s="27">
        <f>MIN(F10)</f>
        <v>15600</v>
      </c>
    </row>
    <row r="11" spans="1:17" ht="13.5" thickBot="1" x14ac:dyDescent="0.25">
      <c r="A11" s="28" t="s">
        <v>17</v>
      </c>
      <c r="B11" s="29"/>
      <c r="C11" s="29"/>
      <c r="D11" s="8">
        <f>SUM(D10:D10)</f>
        <v>3</v>
      </c>
      <c r="E11" s="30">
        <f>SUM(E10:E10)</f>
        <v>5200</v>
      </c>
      <c r="F11" s="30">
        <f>SUM(F10:F10)</f>
        <v>15600</v>
      </c>
      <c r="G11" s="30">
        <f>SUM(G10:G10)</f>
        <v>5400</v>
      </c>
      <c r="H11" s="78">
        <f>SUM(H10:H10)</f>
        <v>16200</v>
      </c>
      <c r="I11" s="79">
        <v>6250</v>
      </c>
      <c r="J11" s="30">
        <f>SUM(J10:J10)</f>
        <v>18750</v>
      </c>
      <c r="K11" s="30">
        <f>SUM(K10:K10)</f>
        <v>5616.67</v>
      </c>
      <c r="L11" s="30">
        <f>SUM(L10:L10)</f>
        <v>16850.009999999998</v>
      </c>
      <c r="M11" s="31">
        <f>STDEV(E11,G11,I11)</f>
        <v>557.5242894559243</v>
      </c>
      <c r="N11" s="32">
        <f>STDEV(F11,H11,J11)</f>
        <v>1672.572868367773</v>
      </c>
      <c r="O11" s="31">
        <f>ROUND(IF(K11&gt;0,STDEV(E11,G11,I11)/K11*100,0),2)</f>
        <v>9.93</v>
      </c>
      <c r="P11" s="33">
        <f>ROUND(IF(L11&gt;0,STDEV(F11,H11,J11)/L11*100,0),2)</f>
        <v>9.93</v>
      </c>
      <c r="Q11" s="34">
        <f>SUM(Q10:Q10)</f>
        <v>15600</v>
      </c>
    </row>
    <row r="12" spans="1:17" x14ac:dyDescent="0.2">
      <c r="M12" s="36"/>
      <c r="N12" s="36"/>
      <c r="O12" s="36"/>
    </row>
    <row r="14" spans="1:17" x14ac:dyDescent="0.2">
      <c r="B14" s="59" t="s">
        <v>18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6" spans="1:17" x14ac:dyDescent="0.2">
      <c r="K16" s="37"/>
      <c r="L16" s="37"/>
      <c r="M16" s="38"/>
      <c r="N16" s="38"/>
      <c r="O16" s="38"/>
      <c r="P16" s="38"/>
      <c r="Q16" s="38"/>
    </row>
  </sheetData>
  <mergeCells count="22">
    <mergeCell ref="B14:P14"/>
    <mergeCell ref="K5:L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2026-08-11T08:32:54Z</dcterms:modified>
</cp:coreProperties>
</file>