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pbniif.spbniif\Files\Public\Закупки\ОГЗ\2026\ЕАТ_БЕРЕЗКА п.4\7. Июль\Оказание консультативных услуги по радиационной безопасности (Гарапач)\"/>
    </mc:Choice>
  </mc:AlternateContent>
  <bookViews>
    <workbookView xWindow="1815" yWindow="2520" windowWidth="21600" windowHeight="11385"/>
  </bookViews>
  <sheets>
    <sheet name="Обоснование НМЦК" sheetId="3" r:id="rId1"/>
  </sheets>
  <calcPr calcId="162913" refMode="R1C1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8" i="3" l="1"/>
  <c r="I8" i="3" l="1"/>
  <c r="J8" i="3"/>
  <c r="K8" i="3"/>
  <c r="M8" i="3"/>
  <c r="L8" i="3" l="1"/>
</calcChain>
</file>

<file path=xl/sharedStrings.xml><?xml version="1.0" encoding="utf-8"?>
<sst xmlns="http://schemas.openxmlformats.org/spreadsheetml/2006/main" count="31" uniqueCount="31">
  <si>
    <t>Среднее квадратичное отклонение</t>
  </si>
  <si>
    <t>№ п/п</t>
  </si>
  <si>
    <t>Наименование товара (работы, услуги)</t>
  </si>
  <si>
    <t xml:space="preserve">Ед. изм. </t>
  </si>
  <si>
    <t xml:space="preserve">n - кол-во значений, используемых в расчете </t>
  </si>
  <si>
    <t>Определение однородности совокупности значений выявленных цен</t>
  </si>
  <si>
    <t>КП №1</t>
  </si>
  <si>
    <t xml:space="preserve">V - коэф-нт вариации </t>
  </si>
  <si>
    <t>Номер источника ценовой информации (ИЦИ №i) и цена единицы товара, работы, услуги, представленная i-тым ИЦИ (Цi), руб.</t>
  </si>
  <si>
    <t>Характеристики объекта закупки</t>
  </si>
  <si>
    <t>В соответствии с приложением №1 - Описание объекта закупки к извещению</t>
  </si>
  <si>
    <t>Информация о валюте</t>
  </si>
  <si>
    <t>Информация о валюте, используемой для формирования цены контракта и расчетов с поставщиком (подрядчиком, исполнителем): рубль Российской Федерации.
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контракта: все расчеты производятся в рублях Российской Федерации.</t>
  </si>
  <si>
    <t>&lt;ц&gt; - средн. арифм. величина цены единицы товара, работы, услуги, руб.</t>
  </si>
  <si>
    <t>Средняя цена единицы товара, работы, услуги</t>
  </si>
  <si>
    <t xml:space="preserve">v - кол-во (объем) закупаемого товара (работы, услуги), ед.изм. </t>
  </si>
  <si>
    <t>НМЦК (рын), руб.</t>
  </si>
  <si>
    <t>Расчет НМЦК (рын) произведен по формуле:
V - количество (объем) закупаемого товара, работы, услуги;
n - количество значений, используемых в расчете;
i - номер источника ценовой информации;
Цi - цена единицы товара, работы, услуги</t>
  </si>
  <si>
    <t>На основании проведенного анализа рынка и расчетов НМЦК составляет, руб.:</t>
  </si>
  <si>
    <t>РАСЧЕТ НМЦК</t>
  </si>
  <si>
    <t>Цена единицы товара, работы, услуги, принятая для расчета НМЦК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</si>
  <si>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</si>
  <si>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</t>
  </si>
  <si>
    <t xml:space="preserve">39.00.23.100 </t>
  </si>
  <si>
    <t>Код по ОКПД2</t>
  </si>
  <si>
    <t>усл.ед.</t>
  </si>
  <si>
    <t>Консультативные услуги по технической документации (в том числе радиационные показатели, санитарно-гигиенические показатели)</t>
  </si>
  <si>
    <t>19 653,19</t>
  </si>
  <si>
    <t>https://els-group.ru/consalting/Radiacionna%20bezopasnost/index.php</t>
  </si>
  <si>
    <t>https://spb.trud1.ru/ekologiya/programma-proizvodstvennogo-kontrolya-po-radiatsio/</t>
  </si>
  <si>
    <t>Обоснование начальной (максимальной) цены контракта, 
начальной цены единицы товара (НЦЕ) на оказание консультационных услуг по технической документации (радиационные показатели, санитарно-гигиенические показатели) для нужд ФГБУ «СПб НИИФ» Минздрава России в 2026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</si>
</sst>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1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0" fillId="0" borderId="0" applyNumberFormat="0" applyFill="0" applyBorder="0" applyAlignment="0" applyProtection="0"/>
  </cellStyleXfs>
  <cellXfs count="27">
    <xf numFmtId="0" fontId="0" fillId="0" borderId="0" xfId="0"/>
    <xf numFmtId="164" fontId="3" fillId="0" borderId="1" xfId="0" applyNumberFormat="1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0" fontId="7" fillId="0" borderId="0" xfId="0" applyFont="1"/>
    <xf numFmtId="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0" fontId="10" fillId="0" borderId="1" xfId="2" applyBorder="1" applyAlignment="1">
      <alignment horizontal="center" vertical="center" wrapText="1"/>
    </xf>
    <xf numFmtId="0" fontId="4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3">
    <cellStyle name="Excel Built-in Normal" xfId="1"/>
    <cellStyle name="Гиперссылка" xfId="2" builtinId="8"/>
    <cellStyle name="Обычный" xfId="0" builtinId="0"/>
  </cellStyles>
  <dxfs count="3"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strike/>
      </font>
      <fill>
        <patternFill>
          <bgColor theme="5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74543</xdr:colOff>
      <xdr:row>3</xdr:row>
      <xdr:rowOff>115957</xdr:rowOff>
    </xdr:from>
    <xdr:to>
      <xdr:col>3</xdr:col>
      <xdr:colOff>676965</xdr:colOff>
      <xdr:row>3</xdr:row>
      <xdr:rowOff>735717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85391" y="2468218"/>
          <a:ext cx="1612900" cy="61976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pb.trud1.ru/ekologiya/programma-proizvodstvennogo-kontrolya-po-radiatsio/" TargetMode="External"/><Relationship Id="rId1" Type="http://schemas.openxmlformats.org/officeDocument/2006/relationships/hyperlink" Target="https://els-group.ru/consalting/Radiacionna%20bezopasnost/index.php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6"/>
  <sheetViews>
    <sheetView tabSelected="1" zoomScale="85" zoomScaleNormal="85" workbookViewId="0">
      <selection activeCell="O11" sqref="O11"/>
    </sheetView>
  </sheetViews>
  <sheetFormatPr defaultRowHeight="15" x14ac:dyDescent="0.25"/>
  <cols>
    <col min="2" max="2" width="25.42578125" customWidth="1"/>
    <col min="3" max="3" width="15.140625" customWidth="1"/>
    <col min="4" max="4" width="10.5703125" customWidth="1"/>
    <col min="5" max="5" width="13.42578125" customWidth="1"/>
    <col min="6" max="6" width="17.42578125" customWidth="1"/>
    <col min="7" max="7" width="16.7109375" customWidth="1"/>
    <col min="8" max="8" width="17.85546875" customWidth="1"/>
    <col min="9" max="9" width="11.42578125" customWidth="1"/>
    <col min="13" max="13" width="10.42578125" customWidth="1"/>
    <col min="14" max="14" width="18.28515625" customWidth="1"/>
    <col min="15" max="15" width="20.5703125" customWidth="1"/>
  </cols>
  <sheetData>
    <row r="1" spans="1:15" ht="36" customHeight="1" x14ac:dyDescent="0.25">
      <c r="A1" s="16" t="s">
        <v>9</v>
      </c>
      <c r="B1" s="16"/>
      <c r="C1" s="17" t="s">
        <v>10</v>
      </c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</row>
    <row r="2" spans="1:15" ht="47.25" customHeight="1" x14ac:dyDescent="0.25">
      <c r="A2" s="16" t="s">
        <v>21</v>
      </c>
      <c r="B2" s="16"/>
      <c r="C2" s="18" t="s">
        <v>22</v>
      </c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1:15" ht="55.5" customHeight="1" x14ac:dyDescent="0.25">
      <c r="A3" s="16" t="s">
        <v>11</v>
      </c>
      <c r="B3" s="16"/>
      <c r="C3" s="18" t="s">
        <v>12</v>
      </c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5" ht="124.5" customHeight="1" x14ac:dyDescent="0.25">
      <c r="A4" s="16" t="s">
        <v>19</v>
      </c>
      <c r="B4" s="16"/>
      <c r="C4" s="19" t="s">
        <v>17</v>
      </c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</row>
    <row r="5" spans="1:15" ht="39.75" customHeight="1" x14ac:dyDescent="0.25">
      <c r="A5" s="20" t="s">
        <v>30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</row>
    <row r="6" spans="1:15" ht="48.75" customHeight="1" x14ac:dyDescent="0.25">
      <c r="A6" s="24" t="s">
        <v>1</v>
      </c>
      <c r="B6" s="25" t="s">
        <v>2</v>
      </c>
      <c r="C6" s="25" t="s">
        <v>24</v>
      </c>
      <c r="D6" s="25" t="s">
        <v>3</v>
      </c>
      <c r="E6" s="25" t="s">
        <v>15</v>
      </c>
      <c r="F6" s="25" t="s">
        <v>8</v>
      </c>
      <c r="G6" s="25"/>
      <c r="H6" s="25"/>
      <c r="I6" s="26" t="s">
        <v>4</v>
      </c>
      <c r="J6" s="21" t="s">
        <v>5</v>
      </c>
      <c r="K6" s="21"/>
      <c r="L6" s="21"/>
      <c r="M6" s="21" t="s">
        <v>14</v>
      </c>
      <c r="N6" s="22" t="s">
        <v>20</v>
      </c>
      <c r="O6" s="23" t="s">
        <v>16</v>
      </c>
    </row>
    <row r="7" spans="1:15" ht="127.5" x14ac:dyDescent="0.25">
      <c r="A7" s="24"/>
      <c r="B7" s="25"/>
      <c r="C7" s="25"/>
      <c r="D7" s="25"/>
      <c r="E7" s="25"/>
      <c r="F7" s="7" t="s">
        <v>6</v>
      </c>
      <c r="G7" s="12" t="s">
        <v>28</v>
      </c>
      <c r="H7" s="12" t="s">
        <v>29</v>
      </c>
      <c r="I7" s="25"/>
      <c r="J7" s="6" t="s">
        <v>13</v>
      </c>
      <c r="K7" s="7" t="s">
        <v>0</v>
      </c>
      <c r="L7" s="1" t="s">
        <v>7</v>
      </c>
      <c r="M7" s="21"/>
      <c r="N7" s="22"/>
      <c r="O7" s="23"/>
    </row>
    <row r="8" spans="1:15" ht="60" x14ac:dyDescent="0.25">
      <c r="A8" s="9">
        <v>1</v>
      </c>
      <c r="B8" s="10" t="s">
        <v>26</v>
      </c>
      <c r="C8" s="8" t="s">
        <v>23</v>
      </c>
      <c r="D8" s="8" t="s">
        <v>25</v>
      </c>
      <c r="E8" s="8">
        <v>2</v>
      </c>
      <c r="F8" s="11" t="s">
        <v>27</v>
      </c>
      <c r="G8" s="4">
        <v>21000</v>
      </c>
      <c r="H8" s="4">
        <v>25000</v>
      </c>
      <c r="I8" s="2">
        <f t="shared" ref="I8" si="0">COUNT(F8:H8)</f>
        <v>2</v>
      </c>
      <c r="J8" s="2">
        <f t="shared" ref="J8" si="1">IF(ISERR(AVERAGE(F8:H8)),"",AVERAGE(F8:H8))</f>
        <v>23000</v>
      </c>
      <c r="K8" s="2">
        <f t="shared" ref="K8" si="2">IF(ISERR(STDEV(F8:H8)),"",STDEV(F8:H8))</f>
        <v>2828.43</v>
      </c>
      <c r="L8" s="3">
        <f t="shared" ref="L8" si="3">IF(ISERR(K8/J8),"",K8/J8)</f>
        <v>0.123</v>
      </c>
      <c r="M8" s="4">
        <f t="shared" ref="M8" si="4">AVERAGE(F8:H8)</f>
        <v>23000</v>
      </c>
      <c r="N8" s="4" t="str">
        <f>F8</f>
        <v>19 653,19</v>
      </c>
      <c r="O8" s="4">
        <v>39306.379999999997</v>
      </c>
    </row>
    <row r="9" spans="1:15" ht="23.25" customHeight="1" x14ac:dyDescent="0.25">
      <c r="A9" s="13" t="s">
        <v>18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5"/>
      <c r="O9" s="4">
        <v>39306.379999999997</v>
      </c>
    </row>
    <row r="10" spans="1:15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</row>
    <row r="11" spans="1:15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</row>
    <row r="12" spans="1:15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3" spans="1:15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</row>
    <row r="14" spans="1:15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</row>
    <row r="15" spans="1:15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</row>
    <row r="16" spans="1:15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</row>
  </sheetData>
  <mergeCells count="21">
    <mergeCell ref="B6:B7"/>
    <mergeCell ref="D6:D7"/>
    <mergeCell ref="E6:E7"/>
    <mergeCell ref="F6:H6"/>
    <mergeCell ref="I6:I7"/>
    <mergeCell ref="A9:N9"/>
    <mergeCell ref="A4:B4"/>
    <mergeCell ref="A1:B1"/>
    <mergeCell ref="A2:B2"/>
    <mergeCell ref="A3:B3"/>
    <mergeCell ref="C1:O1"/>
    <mergeCell ref="C2:O2"/>
    <mergeCell ref="C3:O3"/>
    <mergeCell ref="C4:O4"/>
    <mergeCell ref="A5:O5"/>
    <mergeCell ref="M6:M7"/>
    <mergeCell ref="N6:N7"/>
    <mergeCell ref="O6:O7"/>
    <mergeCell ref="A6:A7"/>
    <mergeCell ref="J6:L6"/>
    <mergeCell ref="C6:C7"/>
  </mergeCells>
  <phoneticPr fontId="5" type="noConversion"/>
  <conditionalFormatting sqref="L8">
    <cfRule type="cellIs" dxfId="2" priority="19" stopIfTrue="1" operator="greaterThanOrEqual">
      <formula>0.33</formula>
    </cfRule>
    <cfRule type="cellIs" dxfId="1" priority="20" stopIfTrue="1" operator="greaterThanOrEqual">
      <formula>0.33</formula>
    </cfRule>
    <cfRule type="cellIs" dxfId="0" priority="21" stopIfTrue="1" operator="between">
      <formula>33</formula>
      <formula>100</formula>
    </cfRule>
  </conditionalFormatting>
  <hyperlinks>
    <hyperlink ref="G7" r:id="rId1"/>
    <hyperlink ref="H7" r:id="rId2"/>
  </hyperlinks>
  <pageMargins left="0.7" right="0.7" top="0.75" bottom="0.75" header="0.3" footer="0.3"/>
  <pageSetup paperSize="9" scale="62" fitToHeight="0" orientation="landscape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Обоснование НМЦК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ПКОД</dc:creator>
  <cp:lastModifiedBy>Гурченко Анастасия Геннадьевна</cp:lastModifiedBy>
  <cp:lastPrinted>2025-11-07T14:55:14Z</cp:lastPrinted>
  <dcterms:created xsi:type="dcterms:W3CDTF">2018-02-08T09:44:50Z</dcterms:created>
  <dcterms:modified xsi:type="dcterms:W3CDTF">2026-07-17T10:35:39Z</dcterms:modified>
</cp:coreProperties>
</file>