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10" yWindow="240" windowWidth="15630" windowHeight="1195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M5" i="1" l="1"/>
  <c r="M6" i="1"/>
  <c r="M7" i="1"/>
  <c r="M8" i="1"/>
  <c r="M9" i="1"/>
  <c r="M10" i="1"/>
  <c r="M11" i="1"/>
  <c r="K10" i="1"/>
  <c r="J5" i="1"/>
  <c r="J6" i="1"/>
  <c r="J7" i="1"/>
  <c r="J8" i="1"/>
  <c r="J9" i="1"/>
  <c r="J10" i="1"/>
  <c r="J11" i="1"/>
  <c r="J12" i="1"/>
  <c r="M12" i="1" s="1"/>
  <c r="J13" i="1"/>
  <c r="M13" i="1" s="1"/>
  <c r="K11" i="1" l="1"/>
  <c r="K9" i="1"/>
  <c r="K8" i="1"/>
  <c r="K7" i="1"/>
  <c r="K6" i="1"/>
  <c r="K13" i="1"/>
  <c r="K5" i="1"/>
  <c r="K12" i="1"/>
  <c r="J4" i="1" l="1"/>
  <c r="M4" i="1" s="1"/>
  <c r="K4" i="1" l="1"/>
  <c r="M19" i="1" l="1"/>
</calcChain>
</file>

<file path=xl/sharedStrings.xml><?xml version="1.0" encoding="utf-8"?>
<sst xmlns="http://schemas.openxmlformats.org/spreadsheetml/2006/main" count="46" uniqueCount="28">
  <si>
    <t>Предмет закупки</t>
  </si>
  <si>
    <t>Расчет НМЦК</t>
  </si>
  <si>
    <t>№ п/п</t>
  </si>
  <si>
    <t>Наименование товара</t>
  </si>
  <si>
    <t>ОКПД2/КТРУ</t>
  </si>
  <si>
    <t>Ед.изм.</t>
  </si>
  <si>
    <t>Средняя цена за ед., руб.</t>
  </si>
  <si>
    <t>Коэфф.вариации, %</t>
  </si>
  <si>
    <t xml:space="preserve">Количество </t>
  </si>
  <si>
    <t>НМЦК, (руб.)</t>
  </si>
  <si>
    <t>Итого:</t>
  </si>
  <si>
    <t>шт</t>
  </si>
  <si>
    <t>Среднее квадратичное Q</t>
  </si>
  <si>
    <t xml:space="preserve">Коммерческое предложение №0333 цена за ед., руб.                  </t>
  </si>
  <si>
    <t xml:space="preserve">Коммерческое предложение №0334 цена за ед., руб.                  </t>
  </si>
  <si>
    <t xml:space="preserve">Коммерческое предложение №0335 цена за ед., руб.                  </t>
  </si>
  <si>
    <t>Дефектоскопы ультразвуковые A1214 Expert, каналы - 2</t>
  </si>
  <si>
    <t>Эхолоты Кристал-40В</t>
  </si>
  <si>
    <t>Тахеометры электронные Trimble 3305DR, каналы - 1</t>
  </si>
  <si>
    <t>Аппаратура геодезической ОС-101</t>
  </si>
  <si>
    <t>Измеритель модуляции СК3-46</t>
  </si>
  <si>
    <t>Частотомеры электронно-счетные Ч3-63/1, каналы - 1</t>
  </si>
  <si>
    <t>Термогигрометры автономные ИВА- 6Н-Д, каналы - 3</t>
  </si>
  <si>
    <t>Дымомеры СМОГ-2</t>
  </si>
  <si>
    <t>Газоанализаторы многофункциональные ГИАМ-29М-4, каналы - 5</t>
  </si>
  <si>
    <t xml:space="preserve">Комплект визуального и измерительного
контроля 
</t>
  </si>
  <si>
    <t>71.12.40.129</t>
  </si>
  <si>
    <t xml:space="preserve">Оказание услуг в области метрологии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</si>
</sst>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Calibri"/>
      <family val="2"/>
      <charset val="204"/>
    </font>
    <font>
      <sz val="9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4" fontId="0" fillId="0" borderId="0" xfId="0" applyNumberFormat="1" applyAlignment="1"/>
    <xf numFmtId="4" fontId="0" fillId="0" borderId="0" xfId="0" applyNumberFormat="1"/>
    <xf numFmtId="0" fontId="4" fillId="0" borderId="2" xfId="0" applyFont="1" applyFill="1" applyBorder="1" applyAlignment="1">
      <alignment horizontal="center" vertical="center"/>
    </xf>
    <xf numFmtId="4" fontId="0" fillId="0" borderId="0" xfId="0" applyNumberFormat="1" applyBorder="1"/>
    <xf numFmtId="4" fontId="2" fillId="0" borderId="0" xfId="0" applyNumberFormat="1" applyFont="1" applyBorder="1"/>
    <xf numFmtId="0" fontId="0" fillId="0" borderId="0" xfId="0" applyBorder="1"/>
    <xf numFmtId="0" fontId="0" fillId="3" borderId="0" xfId="0" applyFill="1" applyBorder="1"/>
    <xf numFmtId="43" fontId="0" fillId="3" borderId="0" xfId="1" applyFont="1" applyFill="1" applyBorder="1"/>
    <xf numFmtId="43" fontId="0" fillId="0" borderId="0" xfId="1" applyFont="1" applyBorder="1"/>
    <xf numFmtId="4" fontId="0" fillId="0" borderId="0" xfId="0" applyNumberFormat="1" applyBorder="1" applyAlignment="1"/>
    <xf numFmtId="0" fontId="3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/>
    </xf>
    <xf numFmtId="0" fontId="4" fillId="4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4" fontId="3" fillId="3" borderId="2" xfId="0" applyNumberFormat="1" applyFont="1" applyFill="1" applyBorder="1" applyAlignment="1">
      <alignment horizontal="center" vertical="center" wrapText="1"/>
    </xf>
    <xf numFmtId="4" fontId="3" fillId="3" borderId="4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Border="1"/>
    <xf numFmtId="0" fontId="8" fillId="0" borderId="1" xfId="0" applyFont="1" applyBorder="1" applyAlignment="1">
      <alignment horizontal="center" vertical="center" wrapText="1"/>
    </xf>
    <xf numFmtId="2" fontId="7" fillId="0" borderId="1" xfId="0" applyNumberFormat="1" applyFont="1" applyFill="1" applyBorder="1"/>
    <xf numFmtId="4" fontId="5" fillId="0" borderId="1" xfId="0" applyNumberFormat="1" applyFont="1" applyFill="1" applyBorder="1" applyAlignment="1">
      <alignment horizontal="center" vertical="top" wrapText="1"/>
    </xf>
    <xf numFmtId="4" fontId="5" fillId="0" borderId="7" xfId="0" applyNumberFormat="1" applyFont="1" applyFill="1" applyBorder="1" applyAlignment="1">
      <alignment horizontal="center" vertical="top" wrapText="1"/>
    </xf>
    <xf numFmtId="2" fontId="4" fillId="0" borderId="1" xfId="0" applyNumberFormat="1" applyFont="1" applyFill="1" applyBorder="1" applyAlignment="1">
      <alignment horizontal="center" vertical="top" wrapText="1"/>
    </xf>
    <xf numFmtId="4" fontId="5" fillId="3" borderId="1" xfId="0" applyNumberFormat="1" applyFont="1" applyFill="1" applyBorder="1" applyAlignment="1">
      <alignment horizontal="center" vertical="top" wrapText="1"/>
    </xf>
    <xf numFmtId="4" fontId="6" fillId="0" borderId="1" xfId="0" applyNumberFormat="1" applyFont="1" applyBorder="1" applyAlignment="1"/>
    <xf numFmtId="0" fontId="4" fillId="3" borderId="1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4" fontId="7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10" fillId="0" borderId="0" xfId="0" applyFont="1"/>
    <xf numFmtId="0" fontId="9" fillId="0" borderId="1" xfId="0" applyFont="1" applyFill="1" applyBorder="1" applyAlignment="1">
      <alignment horizontal="left" wrapText="1"/>
    </xf>
    <xf numFmtId="0" fontId="9" fillId="0" borderId="7" xfId="0" applyFont="1" applyFill="1" applyBorder="1" applyAlignment="1">
      <alignment horizontal="left" wrapText="1"/>
    </xf>
    <xf numFmtId="0" fontId="7" fillId="3" borderId="1" xfId="0" applyFont="1" applyFill="1" applyBorder="1" applyAlignment="1">
      <alignment horizont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4" fontId="0" fillId="0" borderId="0" xfId="0" applyNumberFormat="1" applyBorder="1" applyAlignment="1">
      <alignment horizontal="center"/>
    </xf>
    <xf numFmtId="0" fontId="5" fillId="2" borderId="2" xfId="0" applyFont="1" applyFill="1" applyBorder="1" applyAlignment="1">
      <alignment horizontal="justify" vertical="center" wrapText="1"/>
    </xf>
    <xf numFmtId="0" fontId="6" fillId="2" borderId="3" xfId="0" applyFont="1" applyFill="1" applyBorder="1" applyAlignment="1"/>
    <xf numFmtId="0" fontId="6" fillId="2" borderId="8" xfId="0" applyFont="1" applyFill="1" applyBorder="1" applyAlignment="1"/>
    <xf numFmtId="0" fontId="4" fillId="3" borderId="5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9"/>
  <sheetViews>
    <sheetView tabSelected="1" zoomScale="80" zoomScaleNormal="80" workbookViewId="0">
      <selection activeCell="B1" sqref="B1:N19"/>
    </sheetView>
  </sheetViews>
  <sheetFormatPr defaultRowHeight="15" x14ac:dyDescent="0.25"/>
  <cols>
    <col min="3" max="3" width="6.42578125" customWidth="1"/>
    <col min="4" max="4" width="38.5703125" customWidth="1"/>
    <col min="5" max="5" width="15" customWidth="1"/>
    <col min="7" max="7" width="14.42578125" customWidth="1"/>
    <col min="8" max="8" width="13.85546875" customWidth="1"/>
    <col min="9" max="9" width="14.42578125" customWidth="1"/>
    <col min="10" max="10" width="12.7109375" customWidth="1"/>
    <col min="11" max="11" width="13.85546875" customWidth="1"/>
    <col min="12" max="12" width="8.85546875" customWidth="1"/>
    <col min="13" max="13" width="13.85546875" customWidth="1"/>
    <col min="14" max="14" width="15.42578125" customWidth="1"/>
    <col min="15" max="15" width="15" customWidth="1"/>
    <col min="17" max="17" width="16.5703125" customWidth="1"/>
  </cols>
  <sheetData>
    <row r="1" spans="1:30" ht="32.25" customHeight="1" x14ac:dyDescent="0.25">
      <c r="A1" s="1"/>
      <c r="B1" s="13" t="s">
        <v>0</v>
      </c>
      <c r="C1" s="48" t="s">
        <v>27</v>
      </c>
      <c r="D1" s="49"/>
      <c r="E1" s="49"/>
      <c r="F1" s="49"/>
      <c r="G1" s="49"/>
      <c r="H1" s="49"/>
      <c r="I1" s="49"/>
      <c r="J1" s="49"/>
      <c r="K1" s="49"/>
      <c r="L1" s="49"/>
      <c r="M1" s="49"/>
      <c r="N1" s="50"/>
      <c r="O1" s="11"/>
      <c r="P1" s="7"/>
      <c r="R1" s="3"/>
      <c r="S1" s="3"/>
      <c r="T1" s="3"/>
      <c r="U1" s="3"/>
    </row>
    <row r="2" spans="1:30" ht="15" customHeight="1" x14ac:dyDescent="0.25">
      <c r="A2" s="1"/>
      <c r="B2" s="53" t="s">
        <v>1</v>
      </c>
      <c r="C2" s="53" t="s">
        <v>2</v>
      </c>
      <c r="D2" s="53" t="s">
        <v>3</v>
      </c>
      <c r="E2" s="53" t="s">
        <v>4</v>
      </c>
      <c r="F2" s="53" t="s">
        <v>5</v>
      </c>
      <c r="G2" s="51" t="s">
        <v>13</v>
      </c>
      <c r="H2" s="51" t="s">
        <v>14</v>
      </c>
      <c r="I2" s="51" t="s">
        <v>15</v>
      </c>
      <c r="J2" s="43" t="s">
        <v>6</v>
      </c>
      <c r="K2" s="43" t="s">
        <v>7</v>
      </c>
      <c r="L2" s="43" t="s">
        <v>8</v>
      </c>
      <c r="M2" s="45" t="s">
        <v>9</v>
      </c>
      <c r="N2" s="42" t="s">
        <v>12</v>
      </c>
      <c r="O2" s="8"/>
      <c r="P2" s="7"/>
      <c r="Q2" s="47"/>
      <c r="R2" s="47"/>
      <c r="S2" s="47"/>
      <c r="T2" s="47"/>
      <c r="U2" s="7"/>
      <c r="V2" s="7"/>
      <c r="W2" s="7"/>
      <c r="X2" s="7"/>
      <c r="Y2" s="7"/>
      <c r="Z2" s="7"/>
      <c r="AA2" s="7"/>
      <c r="AB2" s="7"/>
      <c r="AC2" s="7"/>
      <c r="AD2" s="7"/>
    </row>
    <row r="3" spans="1:30" ht="41.25" customHeight="1" x14ac:dyDescent="0.25">
      <c r="A3" s="1"/>
      <c r="B3" s="54"/>
      <c r="C3" s="55"/>
      <c r="D3" s="56"/>
      <c r="E3" s="55"/>
      <c r="F3" s="55"/>
      <c r="G3" s="52"/>
      <c r="H3" s="52"/>
      <c r="I3" s="52"/>
      <c r="J3" s="44"/>
      <c r="K3" s="44"/>
      <c r="L3" s="44"/>
      <c r="M3" s="46"/>
      <c r="N3" s="42"/>
      <c r="O3" s="9"/>
      <c r="P3" s="7"/>
      <c r="Q3" s="47"/>
      <c r="R3" s="47"/>
      <c r="S3" s="47"/>
      <c r="T3" s="47"/>
      <c r="U3" s="7"/>
      <c r="V3" s="7"/>
      <c r="W3" s="7"/>
      <c r="X3" s="7"/>
      <c r="Y3" s="7"/>
      <c r="Z3" s="7"/>
      <c r="AA3" s="7"/>
      <c r="AB3" s="7"/>
      <c r="AC3" s="7"/>
      <c r="AD3" s="7"/>
    </row>
    <row r="4" spans="1:30" ht="36.75" customHeight="1" x14ac:dyDescent="0.25">
      <c r="A4" s="1"/>
      <c r="B4" s="54"/>
      <c r="C4" s="14">
        <v>1</v>
      </c>
      <c r="D4" s="36" t="s">
        <v>25</v>
      </c>
      <c r="E4" s="32" t="s">
        <v>26</v>
      </c>
      <c r="F4" s="30" t="s">
        <v>11</v>
      </c>
      <c r="G4" s="33">
        <v>18540.400000000001</v>
      </c>
      <c r="H4" s="34">
        <v>16824.62</v>
      </c>
      <c r="I4" s="35">
        <v>22500</v>
      </c>
      <c r="J4" s="21">
        <f>ROUND(AVERAGE(G4:I4),2)</f>
        <v>19288.34</v>
      </c>
      <c r="K4" s="20">
        <f>(STDEV(G4:I4)/J4)*100</f>
        <v>15.090348851744578</v>
      </c>
      <c r="L4" s="31">
        <v>1</v>
      </c>
      <c r="M4" s="21">
        <f>J4*L4</f>
        <v>19288.34</v>
      </c>
      <c r="N4" s="37">
        <v>7550.47</v>
      </c>
      <c r="O4" s="10"/>
      <c r="P4" s="7"/>
      <c r="Q4" s="5"/>
      <c r="R4" s="5"/>
      <c r="S4" s="5"/>
      <c r="T4" s="5"/>
      <c r="U4" s="7"/>
      <c r="V4" s="7"/>
      <c r="W4" s="7"/>
      <c r="X4" s="7"/>
      <c r="Y4" s="7"/>
      <c r="Z4" s="7"/>
      <c r="AA4" s="7"/>
      <c r="AB4" s="7"/>
      <c r="AC4" s="7"/>
      <c r="AD4" s="7"/>
    </row>
    <row r="5" spans="1:30" ht="45" customHeight="1" x14ac:dyDescent="0.25">
      <c r="A5" s="1"/>
      <c r="B5" s="54"/>
      <c r="C5" s="14">
        <v>2</v>
      </c>
      <c r="D5" s="38" t="s">
        <v>16</v>
      </c>
      <c r="E5" s="32" t="s">
        <v>26</v>
      </c>
      <c r="F5" s="30" t="s">
        <v>11</v>
      </c>
      <c r="G5" s="33">
        <v>11934.36</v>
      </c>
      <c r="H5" s="34">
        <v>9035.86</v>
      </c>
      <c r="I5" s="35">
        <v>12100</v>
      </c>
      <c r="J5" s="21">
        <f t="shared" ref="J5:J13" si="0">ROUND(AVERAGE(G5:I5),2)</f>
        <v>11023.41</v>
      </c>
      <c r="K5" s="20">
        <f t="shared" ref="K5:K13" si="1">(STDEV(G5:I5)/J5)*100</f>
        <v>15.632705540988153</v>
      </c>
      <c r="L5" s="31">
        <v>1</v>
      </c>
      <c r="M5" s="21">
        <f t="shared" ref="M5:M13" si="2">J5*L5</f>
        <v>11023.41</v>
      </c>
      <c r="N5" s="37">
        <v>1723.26</v>
      </c>
      <c r="O5" s="10"/>
      <c r="P5" s="7"/>
      <c r="Q5" s="5"/>
      <c r="R5" s="5"/>
      <c r="S5" s="5"/>
      <c r="T5" s="5"/>
      <c r="U5" s="7"/>
      <c r="V5" s="7"/>
      <c r="W5" s="7"/>
      <c r="X5" s="7"/>
      <c r="Y5" s="7"/>
      <c r="Z5" s="7"/>
      <c r="AA5" s="7"/>
      <c r="AB5" s="7"/>
      <c r="AC5" s="7"/>
      <c r="AD5" s="7"/>
    </row>
    <row r="6" spans="1:30" ht="30" customHeight="1" x14ac:dyDescent="0.25">
      <c r="A6" s="1"/>
      <c r="B6" s="54"/>
      <c r="C6" s="14">
        <v>3</v>
      </c>
      <c r="D6" s="38" t="s">
        <v>17</v>
      </c>
      <c r="E6" s="32" t="s">
        <v>26</v>
      </c>
      <c r="F6" s="30" t="s">
        <v>11</v>
      </c>
      <c r="G6" s="33">
        <v>6195.16</v>
      </c>
      <c r="H6" s="34">
        <v>8784</v>
      </c>
      <c r="I6" s="35">
        <v>9000</v>
      </c>
      <c r="J6" s="21">
        <f t="shared" si="0"/>
        <v>7993.05</v>
      </c>
      <c r="K6" s="20">
        <f t="shared" si="1"/>
        <v>19.526493878939561</v>
      </c>
      <c r="L6" s="31">
        <v>1</v>
      </c>
      <c r="M6" s="21">
        <f t="shared" si="2"/>
        <v>7993.05</v>
      </c>
      <c r="N6" s="37">
        <v>1560.76</v>
      </c>
      <c r="O6" s="10"/>
      <c r="P6" s="7"/>
      <c r="Q6" s="5"/>
      <c r="R6" s="5"/>
      <c r="S6" s="5"/>
      <c r="T6" s="5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30" customHeight="1" x14ac:dyDescent="0.25">
      <c r="A7" s="1"/>
      <c r="B7" s="54"/>
      <c r="C7" s="14">
        <v>4</v>
      </c>
      <c r="D7" s="38" t="s">
        <v>18</v>
      </c>
      <c r="E7" s="32" t="s">
        <v>26</v>
      </c>
      <c r="F7" s="30" t="s">
        <v>11</v>
      </c>
      <c r="G7" s="33">
        <v>20004.34</v>
      </c>
      <c r="H7" s="34">
        <v>12023.1</v>
      </c>
      <c r="I7" s="35">
        <v>14850</v>
      </c>
      <c r="J7" s="21">
        <f t="shared" si="0"/>
        <v>15625.81</v>
      </c>
      <c r="K7" s="20">
        <f t="shared" si="1"/>
        <v>25.898076615624905</v>
      </c>
      <c r="L7" s="31">
        <v>1</v>
      </c>
      <c r="M7" s="21">
        <f t="shared" si="2"/>
        <v>15625.81</v>
      </c>
      <c r="N7" s="37">
        <v>4046.78</v>
      </c>
      <c r="O7" s="10"/>
      <c r="P7" s="7"/>
      <c r="Q7" s="5"/>
      <c r="R7" s="5"/>
      <c r="S7" s="5"/>
      <c r="T7" s="5"/>
      <c r="U7" s="7"/>
      <c r="V7" s="7"/>
      <c r="W7" s="7"/>
      <c r="X7" s="7"/>
      <c r="Y7" s="7"/>
      <c r="Z7" s="7"/>
      <c r="AA7" s="7"/>
      <c r="AB7" s="7"/>
      <c r="AC7" s="7"/>
      <c r="AD7" s="7"/>
    </row>
    <row r="8" spans="1:30" ht="30" customHeight="1" x14ac:dyDescent="0.25">
      <c r="A8" s="1"/>
      <c r="B8" s="54"/>
      <c r="C8" s="14">
        <v>5</v>
      </c>
      <c r="D8" s="38" t="s">
        <v>19</v>
      </c>
      <c r="E8" s="32" t="s">
        <v>26</v>
      </c>
      <c r="F8" s="30" t="s">
        <v>11</v>
      </c>
      <c r="G8" s="33">
        <v>17188.580000000002</v>
      </c>
      <c r="H8" s="34">
        <v>12380.56</v>
      </c>
      <c r="I8" s="35">
        <v>16500</v>
      </c>
      <c r="J8" s="21">
        <f t="shared" si="0"/>
        <v>15356.38</v>
      </c>
      <c r="K8" s="20">
        <f t="shared" si="1"/>
        <v>16.93127911080715</v>
      </c>
      <c r="L8" s="31">
        <v>1</v>
      </c>
      <c r="M8" s="21">
        <f t="shared" si="2"/>
        <v>15356.38</v>
      </c>
      <c r="N8" s="37">
        <v>2600.0300000000002</v>
      </c>
      <c r="O8" s="10"/>
      <c r="P8" s="7"/>
      <c r="Q8" s="5"/>
      <c r="R8" s="5"/>
      <c r="S8" s="5"/>
      <c r="T8" s="5"/>
      <c r="U8" s="7"/>
      <c r="V8" s="7"/>
      <c r="W8" s="7"/>
      <c r="X8" s="7"/>
      <c r="Y8" s="7"/>
      <c r="Z8" s="7"/>
      <c r="AA8" s="7"/>
      <c r="AB8" s="7"/>
      <c r="AC8" s="7"/>
      <c r="AD8" s="7"/>
    </row>
    <row r="9" spans="1:30" ht="30" customHeight="1" x14ac:dyDescent="0.25">
      <c r="A9" s="1"/>
      <c r="B9" s="54"/>
      <c r="C9" s="14">
        <v>6</v>
      </c>
      <c r="D9" s="38" t="s">
        <v>20</v>
      </c>
      <c r="E9" s="32" t="s">
        <v>26</v>
      </c>
      <c r="F9" s="30" t="s">
        <v>11</v>
      </c>
      <c r="G9" s="33">
        <v>8001.98</v>
      </c>
      <c r="H9" s="34">
        <v>11529</v>
      </c>
      <c r="I9" s="35">
        <v>12500</v>
      </c>
      <c r="J9" s="21">
        <f t="shared" si="0"/>
        <v>10676.99</v>
      </c>
      <c r="K9" s="20">
        <f t="shared" si="1"/>
        <v>22.16876084935376</v>
      </c>
      <c r="L9" s="31">
        <v>1</v>
      </c>
      <c r="M9" s="21">
        <f t="shared" si="2"/>
        <v>10676.99</v>
      </c>
      <c r="N9" s="37">
        <v>2366.96</v>
      </c>
      <c r="O9" s="10"/>
      <c r="P9" s="7"/>
      <c r="Q9" s="5"/>
      <c r="R9" s="5"/>
      <c r="S9" s="5"/>
      <c r="T9" s="5"/>
      <c r="U9" s="7"/>
      <c r="V9" s="7"/>
      <c r="W9" s="7"/>
      <c r="X9" s="7"/>
      <c r="Y9" s="7"/>
      <c r="Z9" s="7"/>
      <c r="AA9" s="7"/>
      <c r="AB9" s="7"/>
      <c r="AC9" s="7"/>
      <c r="AD9" s="7"/>
    </row>
    <row r="10" spans="1:30" ht="36" customHeight="1" x14ac:dyDescent="0.25">
      <c r="A10" s="1"/>
      <c r="B10" s="54"/>
      <c r="C10" s="14">
        <v>7</v>
      </c>
      <c r="D10" s="38" t="s">
        <v>21</v>
      </c>
      <c r="E10" s="32" t="s">
        <v>26</v>
      </c>
      <c r="F10" s="30" t="s">
        <v>11</v>
      </c>
      <c r="G10" s="33">
        <v>12029.2</v>
      </c>
      <c r="H10" s="34">
        <v>12215.86</v>
      </c>
      <c r="I10" s="35">
        <v>12500</v>
      </c>
      <c r="J10" s="21">
        <f t="shared" si="0"/>
        <v>12248.35</v>
      </c>
      <c r="K10" s="20">
        <f t="shared" si="1"/>
        <v>1.9355748711051688</v>
      </c>
      <c r="L10" s="31">
        <v>1</v>
      </c>
      <c r="M10" s="21">
        <f t="shared" si="2"/>
        <v>12248.35</v>
      </c>
      <c r="N10" s="37">
        <v>237.08</v>
      </c>
      <c r="O10" s="10"/>
      <c r="P10" s="7"/>
      <c r="Q10" s="5"/>
      <c r="R10" s="5"/>
      <c r="S10" s="5"/>
      <c r="T10" s="5"/>
      <c r="U10" s="7"/>
      <c r="V10" s="7"/>
      <c r="W10" s="7"/>
      <c r="X10" s="7"/>
      <c r="Y10" s="7"/>
      <c r="Z10" s="7"/>
      <c r="AA10" s="7"/>
      <c r="AB10" s="7"/>
      <c r="AC10" s="7"/>
      <c r="AD10" s="7"/>
    </row>
    <row r="11" spans="1:30" ht="45.75" customHeight="1" x14ac:dyDescent="0.25">
      <c r="A11" s="1"/>
      <c r="B11" s="54"/>
      <c r="C11" s="14">
        <v>8</v>
      </c>
      <c r="D11" s="38" t="s">
        <v>22</v>
      </c>
      <c r="E11" s="32" t="s">
        <v>26</v>
      </c>
      <c r="F11" s="30" t="s">
        <v>11</v>
      </c>
      <c r="G11" s="33">
        <v>5913.65</v>
      </c>
      <c r="H11" s="34">
        <v>9636.7800000000007</v>
      </c>
      <c r="I11" s="35">
        <v>9800</v>
      </c>
      <c r="J11" s="21">
        <f t="shared" si="0"/>
        <v>8450.14</v>
      </c>
      <c r="K11" s="20">
        <f t="shared" si="1"/>
        <v>26.013570387237468</v>
      </c>
      <c r="L11" s="31">
        <v>1</v>
      </c>
      <c r="M11" s="21">
        <f t="shared" si="2"/>
        <v>8450.14</v>
      </c>
      <c r="N11" s="37">
        <v>2198.1799999999998</v>
      </c>
      <c r="O11" s="10"/>
      <c r="P11" s="7"/>
      <c r="Q11" s="5"/>
      <c r="R11" s="5"/>
      <c r="S11" s="5"/>
      <c r="T11" s="5"/>
      <c r="U11" s="7"/>
      <c r="V11" s="7"/>
      <c r="W11" s="7"/>
      <c r="X11" s="7"/>
      <c r="Y11" s="7"/>
      <c r="Z11" s="7"/>
      <c r="AA11" s="7"/>
      <c r="AB11" s="7"/>
      <c r="AC11" s="7"/>
      <c r="AD11" s="7"/>
    </row>
    <row r="12" spans="1:30" ht="30" customHeight="1" x14ac:dyDescent="0.25">
      <c r="A12" s="1"/>
      <c r="B12" s="54"/>
      <c r="C12" s="14">
        <v>9</v>
      </c>
      <c r="D12" s="38" t="s">
        <v>23</v>
      </c>
      <c r="E12" s="32" t="s">
        <v>26</v>
      </c>
      <c r="F12" s="30" t="s">
        <v>11</v>
      </c>
      <c r="G12" s="33">
        <v>2302.25</v>
      </c>
      <c r="H12" s="34">
        <v>2810.88</v>
      </c>
      <c r="I12" s="35">
        <v>3300</v>
      </c>
      <c r="J12" s="21">
        <f t="shared" si="0"/>
        <v>2804.38</v>
      </c>
      <c r="K12" s="20">
        <f t="shared" si="1"/>
        <v>17.79027059551056</v>
      </c>
      <c r="L12" s="31">
        <v>1</v>
      </c>
      <c r="M12" s="21">
        <f t="shared" si="2"/>
        <v>2804.38</v>
      </c>
      <c r="N12" s="37">
        <v>1041.33</v>
      </c>
      <c r="O12" s="10"/>
      <c r="P12" s="7"/>
      <c r="Q12" s="5"/>
      <c r="R12" s="5"/>
      <c r="S12" s="5"/>
      <c r="T12" s="5"/>
      <c r="U12" s="7"/>
      <c r="V12" s="7"/>
      <c r="W12" s="7"/>
      <c r="X12" s="7"/>
      <c r="Y12" s="7"/>
      <c r="Z12" s="7"/>
      <c r="AA12" s="7"/>
      <c r="AB12" s="7"/>
      <c r="AC12" s="7"/>
      <c r="AD12" s="7"/>
    </row>
    <row r="13" spans="1:30" ht="53.25" customHeight="1" x14ac:dyDescent="0.25">
      <c r="A13" s="1"/>
      <c r="B13" s="54"/>
      <c r="C13" s="14">
        <v>10</v>
      </c>
      <c r="D13" s="38" t="s">
        <v>24</v>
      </c>
      <c r="E13" s="32" t="s">
        <v>26</v>
      </c>
      <c r="F13" s="30" t="s">
        <v>11</v>
      </c>
      <c r="G13" s="33">
        <v>15782.52</v>
      </c>
      <c r="H13" s="34">
        <v>10845.8</v>
      </c>
      <c r="I13" s="35">
        <v>13750</v>
      </c>
      <c r="J13" s="21">
        <f t="shared" si="0"/>
        <v>13459.44</v>
      </c>
      <c r="K13" s="20">
        <f t="shared" si="1"/>
        <v>18.434295502976539</v>
      </c>
      <c r="L13" s="31">
        <v>1</v>
      </c>
      <c r="M13" s="21">
        <f t="shared" si="2"/>
        <v>13459.44</v>
      </c>
      <c r="N13" s="37">
        <v>5109.29</v>
      </c>
      <c r="O13" s="10"/>
      <c r="P13" s="7"/>
      <c r="Q13" s="5"/>
      <c r="R13" s="5"/>
      <c r="S13" s="5"/>
      <c r="T13" s="5"/>
      <c r="U13" s="7"/>
      <c r="V13" s="7"/>
      <c r="W13" s="7"/>
      <c r="X13" s="7"/>
      <c r="Y13" s="7"/>
      <c r="Z13" s="7"/>
      <c r="AA13" s="7"/>
      <c r="AB13" s="7"/>
      <c r="AC13" s="7"/>
      <c r="AD13" s="7"/>
    </row>
    <row r="14" spans="1:30" ht="26.25" hidden="1" customHeight="1" x14ac:dyDescent="0.25">
      <c r="A14" s="1"/>
      <c r="B14" s="54"/>
      <c r="C14" s="14"/>
      <c r="D14" s="23"/>
      <c r="E14" s="16"/>
      <c r="F14" s="4"/>
      <c r="G14" s="17"/>
      <c r="H14" s="15"/>
      <c r="I14" s="18"/>
      <c r="J14" s="19"/>
      <c r="K14" s="20"/>
      <c r="L14" s="31"/>
      <c r="M14" s="21"/>
      <c r="N14" s="22"/>
      <c r="O14" s="10"/>
      <c r="P14" s="7"/>
      <c r="Q14" s="5"/>
      <c r="R14" s="5"/>
      <c r="S14" s="5"/>
      <c r="T14" s="5"/>
      <c r="U14" s="7"/>
      <c r="V14" s="7"/>
      <c r="W14" s="7"/>
      <c r="X14" s="7"/>
      <c r="Y14" s="7"/>
      <c r="Z14" s="7"/>
      <c r="AA14" s="7"/>
      <c r="AB14" s="7"/>
      <c r="AC14" s="7"/>
      <c r="AD14" s="7"/>
    </row>
    <row r="15" spans="1:30" ht="26.25" hidden="1" customHeight="1" x14ac:dyDescent="0.25">
      <c r="A15" s="1"/>
      <c r="B15" s="54"/>
      <c r="C15" s="14"/>
      <c r="D15" s="23"/>
      <c r="E15" s="16"/>
      <c r="F15" s="4"/>
      <c r="G15" s="17"/>
      <c r="H15" s="15"/>
      <c r="I15" s="18"/>
      <c r="J15" s="19"/>
      <c r="K15" s="20"/>
      <c r="L15" s="31"/>
      <c r="M15" s="21"/>
      <c r="N15" s="22"/>
      <c r="O15" s="10"/>
      <c r="P15" s="7"/>
      <c r="Q15" s="5"/>
      <c r="R15" s="5"/>
      <c r="S15" s="5"/>
      <c r="T15" s="5"/>
      <c r="U15" s="7"/>
      <c r="V15" s="7"/>
      <c r="W15" s="7"/>
      <c r="X15" s="7"/>
      <c r="Y15" s="7"/>
      <c r="Z15" s="7"/>
      <c r="AA15" s="7"/>
      <c r="AB15" s="7"/>
      <c r="AC15" s="7"/>
      <c r="AD15" s="7"/>
    </row>
    <row r="16" spans="1:30" ht="20.25" hidden="1" customHeight="1" x14ac:dyDescent="0.25">
      <c r="A16" s="1"/>
      <c r="B16" s="54"/>
      <c r="C16" s="14"/>
      <c r="D16" s="23"/>
      <c r="E16" s="16"/>
      <c r="F16" s="4"/>
      <c r="G16" s="17"/>
      <c r="H16" s="15"/>
      <c r="I16" s="18"/>
      <c r="J16" s="19"/>
      <c r="K16" s="20"/>
      <c r="L16" s="31"/>
      <c r="M16" s="21"/>
      <c r="N16" s="22"/>
      <c r="O16" s="10"/>
      <c r="P16" s="7"/>
      <c r="Q16" s="5"/>
      <c r="R16" s="5"/>
      <c r="S16" s="5"/>
      <c r="T16" s="5"/>
      <c r="U16" s="7"/>
      <c r="V16" s="7"/>
      <c r="W16" s="7"/>
      <c r="X16" s="7"/>
      <c r="Y16" s="7"/>
      <c r="Z16" s="7"/>
      <c r="AA16" s="7"/>
      <c r="AB16" s="7"/>
      <c r="AC16" s="7"/>
      <c r="AD16" s="7"/>
    </row>
    <row r="17" spans="1:30" ht="24" hidden="1" customHeight="1" x14ac:dyDescent="0.25">
      <c r="A17" s="1"/>
      <c r="B17" s="54"/>
      <c r="C17" s="14"/>
      <c r="D17" s="23"/>
      <c r="E17" s="16"/>
      <c r="F17" s="4"/>
      <c r="G17" s="17"/>
      <c r="H17" s="15"/>
      <c r="I17" s="18"/>
      <c r="J17" s="19"/>
      <c r="K17" s="20"/>
      <c r="L17" s="31"/>
      <c r="M17" s="21"/>
      <c r="N17" s="24"/>
      <c r="O17" s="10"/>
      <c r="P17" s="7"/>
      <c r="Q17" s="5"/>
      <c r="R17" s="5"/>
      <c r="S17" s="5"/>
      <c r="T17" s="5"/>
      <c r="U17" s="7"/>
      <c r="V17" s="7"/>
      <c r="W17" s="7"/>
      <c r="X17" s="7"/>
      <c r="Y17" s="7"/>
      <c r="Z17" s="7"/>
      <c r="AA17" s="7"/>
      <c r="AB17" s="7"/>
      <c r="AC17" s="7"/>
      <c r="AD17" s="7"/>
    </row>
    <row r="18" spans="1:30" ht="24.75" hidden="1" customHeight="1" x14ac:dyDescent="0.25">
      <c r="A18" s="1"/>
      <c r="B18" s="54"/>
      <c r="C18" s="14"/>
      <c r="D18" s="23"/>
      <c r="E18" s="16"/>
      <c r="F18" s="4"/>
      <c r="G18" s="17"/>
      <c r="H18" s="15"/>
      <c r="I18" s="18"/>
      <c r="J18" s="19"/>
      <c r="K18" s="20"/>
      <c r="L18" s="31"/>
      <c r="M18" s="21"/>
      <c r="N18" s="24"/>
      <c r="O18" s="10"/>
      <c r="P18" s="7"/>
      <c r="Q18" s="5"/>
      <c r="R18" s="5"/>
      <c r="S18" s="5"/>
      <c r="T18" s="5"/>
      <c r="U18" s="7"/>
      <c r="V18" s="7"/>
      <c r="W18" s="7"/>
      <c r="X18" s="7"/>
      <c r="Y18" s="7"/>
      <c r="Z18" s="7"/>
      <c r="AA18" s="7"/>
      <c r="AB18" s="7"/>
      <c r="AC18" s="7"/>
      <c r="AD18" s="7"/>
    </row>
    <row r="19" spans="1:30" x14ac:dyDescent="0.25">
      <c r="A19" s="1"/>
      <c r="B19" s="12"/>
      <c r="C19" s="40" t="s">
        <v>10</v>
      </c>
      <c r="D19" s="41"/>
      <c r="E19" s="41"/>
      <c r="F19" s="4"/>
      <c r="G19" s="25">
        <v>117892.44</v>
      </c>
      <c r="H19" s="26">
        <v>106086.46</v>
      </c>
      <c r="I19" s="25">
        <v>126800</v>
      </c>
      <c r="J19" s="27"/>
      <c r="K19" s="20"/>
      <c r="L19" s="31"/>
      <c r="M19" s="28">
        <f>SUM(M4:M18)</f>
        <v>116926.29000000002</v>
      </c>
      <c r="N19" s="29"/>
      <c r="O19" s="2"/>
      <c r="Q19" s="5"/>
      <c r="R19" s="6"/>
      <c r="S19" s="5"/>
      <c r="T19" s="5"/>
    </row>
    <row r="20" spans="1:30" x14ac:dyDescent="0.25">
      <c r="Q20" s="7"/>
      <c r="R20" s="7"/>
      <c r="S20" s="7"/>
      <c r="T20" s="7"/>
    </row>
    <row r="21" spans="1:30" x14ac:dyDescent="0.25">
      <c r="D21" s="39"/>
      <c r="G21" s="3"/>
    </row>
    <row r="22" spans="1:30" x14ac:dyDescent="0.25">
      <c r="D22" s="39"/>
    </row>
    <row r="23" spans="1:30" x14ac:dyDescent="0.25">
      <c r="D23" s="39"/>
    </row>
    <row r="24" spans="1:30" x14ac:dyDescent="0.25">
      <c r="D24" s="39"/>
    </row>
    <row r="25" spans="1:30" x14ac:dyDescent="0.25">
      <c r="D25" s="39"/>
    </row>
    <row r="26" spans="1:30" x14ac:dyDescent="0.25">
      <c r="D26" s="39"/>
    </row>
    <row r="27" spans="1:30" x14ac:dyDescent="0.25">
      <c r="D27" s="39"/>
    </row>
    <row r="28" spans="1:30" x14ac:dyDescent="0.25">
      <c r="D28" s="39"/>
    </row>
    <row r="29" spans="1:30" x14ac:dyDescent="0.25">
      <c r="D29" s="39"/>
    </row>
  </sheetData>
  <mergeCells count="19">
    <mergeCell ref="B2:B18"/>
    <mergeCell ref="C2:C3"/>
    <mergeCell ref="D2:D3"/>
    <mergeCell ref="E2:E3"/>
    <mergeCell ref="F2:F3"/>
    <mergeCell ref="Q2:R2"/>
    <mergeCell ref="S2:T2"/>
    <mergeCell ref="Q3:R3"/>
    <mergeCell ref="S3:T3"/>
    <mergeCell ref="C1:N1"/>
    <mergeCell ref="G2:G3"/>
    <mergeCell ref="H2:H3"/>
    <mergeCell ref="I2:I3"/>
    <mergeCell ref="J2:J3"/>
    <mergeCell ref="C19:E19"/>
    <mergeCell ref="N2:N3"/>
    <mergeCell ref="K2:K3"/>
    <mergeCell ref="L2:L3"/>
    <mergeCell ref="M2:M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2026-03-05T09:31:02Z</dcterms:modified>
</cp:coreProperties>
</file>