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2" sheetId="1" r:id="rId1"/>
  </sheets>
  <calcPr calcId="124519"/>
</workbook>
</file>

<file path=xl/calcChain.xml><?xml version="1.0" encoding="utf-8"?>
<calcChain xmlns="http://schemas.openxmlformats.org/spreadsheetml/2006/main">
  <c r="N3" i="1"/>
  <c r="O3" s="1"/>
  <c r="P3" s="1"/>
  <c r="K3"/>
  <c r="L3" s="1"/>
  <c r="M3" s="1"/>
  <c r="P4" l="1"/>
  <c r="Q3"/>
  <c r="Q4" s="1"/>
</calcChain>
</file>

<file path=xl/sharedStrings.xml><?xml version="1.0" encoding="utf-8"?>
<sst xmlns="http://schemas.openxmlformats.org/spreadsheetml/2006/main" count="26" uniqueCount="26">
  <si>
    <t>№</t>
  </si>
  <si>
    <t>Наименование предмета контракта</t>
  </si>
  <si>
    <t>Существенные условия исполнения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</si>
  <si>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</si>
  <si>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</si>
  <si>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</si>
  <si>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</si>
  <si>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</si>
  <si>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</si>
  <si>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Поставщик №1 </t>
  </si>
  <si>
    <t xml:space="preserve">Поставщик №2 </t>
  </si>
  <si>
    <t xml:space="preserve">Поставщик №3 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</si>
  <si>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</si>
  <si>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</si>
  <si>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</si>
  <si>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</si>
  <si>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8"/>
        <rFont val="Times New Roman"/>
      </rPr>
      <t xml:space="preserve">         (не должен превышать 33%)</t>
    </r>
  </si>
  <si>
    <r>
      <t>Расчет Н(М)ЦК по формуле</t>
    </r>
    <r>
      <rPr>
        <sz val="8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</si>
  <si>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</si>
  <si>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</si>
  <si>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</si>
  <si>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шт.</t>
  </si>
  <si>
    <t>-</t>
  </si>
  <si>
    <t>В результате проведенного расчета Н(М)ЦК, ЦКЕП контракта составила: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</si>
  <si>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</si>
  <si>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Осуществление строительного контроля за выполнением работ по объекту: "Ремонт автомобильной дороги общего пользования местного значения в селе Нижней Банновке по улице Совхозная от дома №29 до дома №47"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</si>
</sst>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8">
    <font>
      <sz val="11"/>
      <color theme="1"/>
      <name val="Calibri"/>
    </font>
    <font>
      <b/>
      <sz val="8"/>
      <name val="Times New Roman"/>
    </font>
    <font>
      <sz val="8"/>
      <name val="Times New Roman"/>
    </font>
    <font>
      <sz val="10"/>
      <name val="Times New Roman"/>
    </font>
    <font>
      <sz val="7"/>
      <name val="Times New Roman"/>
    </font>
    <font>
      <b/>
      <i/>
      <sz val="8"/>
      <name val="Times New Roman"/>
    </font>
    <font>
      <sz val="11"/>
      <name val="Times New Roman"/>
    </font>
    <font>
      <i/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2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37672</xdr:colOff>
      <xdr:row>1</xdr:row>
      <xdr:rowOff>948035</xdr:rowOff>
    </xdr:from>
    <xdr:to>
      <xdr:col>12</xdr:col>
      <xdr:colOff>715016</xdr:colOff>
      <xdr:row>1</xdr:row>
      <xdr:rowOff>1302246</xdr:rowOff>
    </xdr:to>
    <xdr:pic>
      <xdr:nvPicPr>
        <xdr:cNvPr id="1073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19198</xdr:colOff>
      <xdr:row>1</xdr:row>
      <xdr:rowOff>927199</xdr:rowOff>
    </xdr:from>
    <xdr:to>
      <xdr:col>11</xdr:col>
      <xdr:colOff>819150</xdr:colOff>
      <xdr:row>1</xdr:row>
      <xdr:rowOff>1364753</xdr:rowOff>
    </xdr:to>
    <xdr:pic>
      <xdr:nvPicPr>
        <xdr:cNvPr id="1074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13</xdr:col>
      <xdr:colOff>0</xdr:colOff>
      <xdr:row>1</xdr:row>
      <xdr:rowOff>1968996</xdr:rowOff>
    </xdr:from>
    <xdr:to>
      <xdr:col>14</xdr:col>
      <xdr:colOff>19087</xdr:colOff>
      <xdr:row>1</xdr:row>
      <xdr:rowOff>2333625</xdr:rowOff>
    </xdr:to>
    <xdr:pic>
      <xdr:nvPicPr>
        <xdr:cNvPr id="1075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13</xdr:col>
      <xdr:colOff>262979</xdr:colOff>
      <xdr:row>1</xdr:row>
      <xdr:rowOff>1396007</xdr:rowOff>
    </xdr:from>
    <xdr:to>
      <xdr:col>13</xdr:col>
      <xdr:colOff>413556</xdr:colOff>
      <xdr:row>1</xdr:row>
      <xdr:rowOff>1625203</xdr:rowOff>
    </xdr:to>
    <xdr:pic>
      <xdr:nvPicPr>
        <xdr:cNvPr id="1076" name="Picture 6"/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"/>
  <sheetViews>
    <sheetView tabSelected="1" topLeftCell="A2" workbookViewId="0">
      <selection activeCell="N3" sqref="N3"/>
    </sheetView>
  </sheetViews>
  <sheetFormatPr defaultRowHeight="15" customHeight="1"/>
  <cols>
    <col min="1" max="1" width="3.7109375" customWidth="1"/>
    <col min="2" max="2" width="20.28515625" customWidth="1"/>
    <col min="3" max="3" width="10.28515625" customWidth="1"/>
    <col min="4" max="5" width="5.5703125" customWidth="1"/>
    <col min="6" max="6" width="9.85546875" customWidth="1"/>
    <col min="7" max="7" width="11.7109375" customWidth="1"/>
    <col min="8" max="8" width="14" customWidth="1"/>
    <col min="9" max="10" width="0" hidden="1"/>
    <col min="11" max="11" width="12.7109375" customWidth="1"/>
    <col min="12" max="12" width="12.42578125" customWidth="1"/>
    <col min="13" max="13" width="11.7109375" customWidth="1"/>
    <col min="14" max="14" width="11" customWidth="1"/>
    <col min="15" max="15" width="18.42578125" customWidth="1"/>
    <col min="17" max="17" width="17.5703125" customWidth="1"/>
    <col min="18" max="18" width="23" customWidth="1"/>
  </cols>
  <sheetData>
    <row r="1" spans="1:19" ht="48" customHeight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16" t="s">
        <v>5</v>
      </c>
      <c r="G1" s="16"/>
      <c r="H1" s="16"/>
      <c r="I1" s="16" t="s">
        <v>6</v>
      </c>
      <c r="J1" s="16"/>
      <c r="K1" s="17" t="s">
        <v>7</v>
      </c>
      <c r="L1" s="17"/>
      <c r="M1" s="17"/>
      <c r="N1" s="18" t="s">
        <v>8</v>
      </c>
      <c r="O1" s="18"/>
      <c r="P1" s="18"/>
      <c r="Q1" s="18"/>
    </row>
    <row r="2" spans="1:19" ht="210" customHeight="1">
      <c r="A2" s="20"/>
      <c r="B2" s="20"/>
      <c r="C2" s="20"/>
      <c r="D2" s="20"/>
      <c r="E2" s="20"/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</row>
    <row r="3" spans="1:19" ht="128.25" customHeight="1">
      <c r="A3" s="2">
        <v>1</v>
      </c>
      <c r="B3" s="3" t="s">
        <v>25</v>
      </c>
      <c r="C3" s="4"/>
      <c r="D3" s="2" t="s">
        <v>21</v>
      </c>
      <c r="E3" s="2">
        <v>1</v>
      </c>
      <c r="F3" s="5">
        <v>33233</v>
      </c>
      <c r="G3" s="5">
        <v>34000</v>
      </c>
      <c r="H3" s="5">
        <v>35700</v>
      </c>
      <c r="I3" s="6">
        <v>0</v>
      </c>
      <c r="J3" s="6" t="s">
        <v>22</v>
      </c>
      <c r="K3" s="7">
        <f>AVERAGE(F3:H3)</f>
        <v>34311</v>
      </c>
      <c r="L3" s="8">
        <f>SQRT(((SUM((POWER(H3-K3,2)),(POWER(G3-K3,2)),(POWER(F3-K3,2)))/(COLUMNS(F3:H3)-1))))</f>
        <v>1262.5620776817273</v>
      </c>
      <c r="M3" s="8">
        <f>L3/K3*100</f>
        <v>3.6797589043797241</v>
      </c>
      <c r="N3" s="9">
        <f>((E3/3)*(SUM(F3:H3)))</f>
        <v>34311</v>
      </c>
      <c r="O3" s="10">
        <f>N3/E3</f>
        <v>34311</v>
      </c>
      <c r="P3" s="9">
        <f>ROUNDDOWN(O3,2)</f>
        <v>34311</v>
      </c>
      <c r="Q3" s="9">
        <f>P3*E3</f>
        <v>34311</v>
      </c>
      <c r="R3" s="11"/>
      <c r="S3" s="11"/>
    </row>
    <row r="4" spans="1:19" ht="55.5" customHeight="1">
      <c r="A4" s="19" t="s">
        <v>23</v>
      </c>
      <c r="B4" s="19"/>
      <c r="C4" s="19"/>
      <c r="D4" s="19"/>
      <c r="E4" s="19"/>
      <c r="F4" s="19"/>
      <c r="G4" s="19"/>
      <c r="H4" s="19"/>
      <c r="I4" s="19"/>
      <c r="J4" s="19"/>
      <c r="K4" s="12"/>
      <c r="L4" s="13"/>
      <c r="M4" s="13"/>
      <c r="N4" s="12"/>
      <c r="O4" s="13"/>
      <c r="P4" s="12">
        <f>SUM(P3)</f>
        <v>34311</v>
      </c>
      <c r="Q4" s="12">
        <f>SUM(Q3)</f>
        <v>34311</v>
      </c>
      <c r="R4" s="14"/>
      <c r="S4" s="14"/>
    </row>
    <row r="5" spans="1:19" ht="101.25" customHeight="1">
      <c r="A5" s="15" t="s">
        <v>24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7" spans="1:19" ht="57.4" customHeight="1"/>
  </sheetData>
  <mergeCells count="11">
    <mergeCell ref="A5:Q5"/>
    <mergeCell ref="F1:H1"/>
    <mergeCell ref="I1:J1"/>
    <mergeCell ref="K1:M1"/>
    <mergeCell ref="N1:Q1"/>
    <mergeCell ref="A4:J4"/>
    <mergeCell ref="A1:A2"/>
    <mergeCell ref="B1:B2"/>
    <mergeCell ref="C1:C2"/>
    <mergeCell ref="D1:D2"/>
    <mergeCell ref="E1:E2"/>
  </mergeCells>
  <pageMargins left="0.7" right="0.7" top="0.75" bottom="0.75" header="0.51180599999999998" footer="0.51180599999999998"/>
  <pageSetup paperSize="9" scale="75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</cp:revision>
  <dcterms:created xsi:type="dcterms:W3CDTF">2026-07-22T11:14:10Z</dcterms:created>
  <dcterms:modified xsi:type="dcterms:W3CDTF">2026-07-28T12:35:15Z</dcterms:modified>
  <cp:version>917504</cp:version>
</cp:coreProperties>
</file>