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разное можно удалять\ИК-16\4. клапан\"/>
    </mc:Choice>
  </mc:AlternateContent>
  <bookViews>
    <workbookView xWindow="0" yWindow="0" windowWidth="28800" windowHeight="11835"/>
  </bookViews>
  <sheets>
    <sheet name="Лист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3" l="1"/>
  <c r="N6" i="3" s="1"/>
  <c r="N7" i="3" s="1"/>
  <c r="K6" i="3"/>
  <c r="L6" i="3" s="1"/>
  <c r="H6" i="3"/>
  <c r="I6" i="3" s="1"/>
  <c r="J6" i="3" s="1"/>
</calcChain>
</file>

<file path=xl/sharedStrings.xml><?xml version="1.0" encoding="utf-8"?>
<sst xmlns="http://schemas.openxmlformats.org/spreadsheetml/2006/main" count="25" uniqueCount="25">
  <si>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</si>
  <si>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</si>
  <si>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</si>
  <si>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</si>
  <si>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</si>
  <si>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</si>
  <si>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</si>
  <si>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</si>
  <si>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</si>
  <si>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НМЦК с учетом округления цены за единицу (руб.)**</t>
  </si>
  <si>
    <t>ИТОГО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</si>
  <si>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</si>
  <si>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</si>
  <si>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шт</t>
  </si>
  <si>
    <t>Обоснование начальной (максимальной) цены контракта на 16.07.2026</t>
  </si>
  <si>
    <t xml:space="preserve">Приложение </t>
  </si>
  <si>
    <t xml:space="preserve">Коммерческое предложение №1  вх.1967ж от 13.07.2026
</t>
  </si>
  <si>
    <t xml:space="preserve">Коммерческое предложение №2  вх.1967ж/2 от 13.07.2026
</t>
  </si>
  <si>
    <t xml:space="preserve">Коммерческое предложение №3  вх.1967ж/3 от 13.07.2026
</t>
  </si>
  <si>
    <r>
      <rPr>
        <b/>
        <sz val="10"/>
        <color indexed="64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color indexed="64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</si>
  <si>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64"/>
        <rFont val="Times New Roman"/>
        <family val="1"/>
        <charset val="204"/>
      </rPr>
      <t>Расчет НМЦК по формуле</t>
    </r>
    <r>
      <rPr>
        <sz val="10"/>
        <color indexed="64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</si>
  <si>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средняя Цена за единицу изм. (руб.)</t>
  </si>
  <si>
    <t>Наименьшая Цена за единицу изм. (руб.)</t>
  </si>
  <si>
    <t>клапан сливной ВЯЗЬМА ВО-25 34 кВт</t>
  </si>
  <si>
    <t>Источник финансирования: (Глава; Раздел(подраздел); Целевая статья; Вид расходов; КОСГУ): 32003054240690048244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</si>
</sst>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\ ##0.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i/>
      <sz val="10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3" xfId="0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/>
    <xf numFmtId="0" fontId="7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65" fontId="9" fillId="0" borderId="7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2" fontId="6" fillId="0" borderId="0" xfId="0" applyNumberFormat="1" applyFont="1" applyAlignment="1">
      <alignment horizontal="center" wrapText="1"/>
    </xf>
    <xf numFmtId="165" fontId="9" fillId="0" borderId="0" xfId="0" applyNumberFormat="1" applyFont="1" applyAlignment="1">
      <alignment horizontal="center" vertical="top" wrapText="1"/>
    </xf>
    <xf numFmtId="165" fontId="2" fillId="0" borderId="0" xfId="0" applyNumberFormat="1" applyFont="1" applyAlignment="1">
      <alignment horizontal="center" vertical="top"/>
    </xf>
    <xf numFmtId="2" fontId="9" fillId="0" borderId="0" xfId="0" applyNumberFormat="1" applyFont="1" applyAlignment="1">
      <alignment horizontal="center" vertical="top" wrapText="1"/>
    </xf>
    <xf numFmtId="164" fontId="9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2" fillId="0" borderId="4" xfId="0" applyFont="1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477000" y="2552700"/>
          <a:ext cx="781050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562850" y="2838450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477000" y="2552700"/>
          <a:ext cx="781050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562850" y="2838450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258175" y="2552700"/>
          <a:ext cx="933450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9</xdr:col>
      <xdr:colOff>0</xdr:colOff>
      <xdr:row>3</xdr:row>
      <xdr:rowOff>1362075</xdr:rowOff>
    </xdr:to>
    <xdr:pic>
      <xdr:nvPicPr>
        <xdr:cNvPr id="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7277100" y="2524125"/>
          <a:ext cx="962025" cy="4381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11</xdr:col>
      <xdr:colOff>0</xdr:colOff>
      <xdr:row>3</xdr:row>
      <xdr:rowOff>1962150</xdr:rowOff>
    </xdr:to>
    <xdr:pic>
      <xdr:nvPicPr>
        <xdr:cNvPr id="2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tretch/>
      </xdr:blipFill>
      <xdr:spPr bwMode="auto">
        <a:xfrm>
          <a:off x="9210675" y="3200400"/>
          <a:ext cx="1457325" cy="3619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2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9496425" y="2838450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477000" y="2552700"/>
          <a:ext cx="781050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2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562850" y="2838450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477000" y="2552700"/>
          <a:ext cx="781050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2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562850" y="2838450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258175" y="2552700"/>
          <a:ext cx="933450" cy="352425"/>
        </a:xfrm>
        <a:prstGeom prst="rect">
          <a:avLst/>
        </a:prstGeom>
        <a:noFill/>
        <a:ln>
          <a:noFill/>
          <a:bevel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9</xdr:col>
      <xdr:colOff>0</xdr:colOff>
      <xdr:row>3</xdr:row>
      <xdr:rowOff>1362075</xdr:rowOff>
    </xdr:to>
    <xdr:pic>
      <xdr:nvPicPr>
        <xdr:cNvPr id="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7277100" y="2524125"/>
          <a:ext cx="962025" cy="4381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9496425" y="2838450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tabSelected="1" workbookViewId="0">
      <selection activeCell="G22" sqref="G22"/>
    </sheetView>
  </sheetViews>
  <sheetFormatPr defaultColWidth="9.140625" defaultRowHeight="12.75" x14ac:dyDescent="0.2"/>
  <cols>
    <col min="1" max="1" width="3.140625" style="2" customWidth="1"/>
    <col min="2" max="2" width="38.140625" style="2" customWidth="1"/>
    <col min="3" max="3" width="6" style="2" customWidth="1"/>
    <col min="4" max="4" width="6.85546875" style="2" customWidth="1"/>
    <col min="5" max="5" width="13.85546875" style="2" customWidth="1"/>
    <col min="6" max="6" width="14.5703125" style="2" customWidth="1"/>
    <col min="7" max="7" width="14.28515625" style="2" customWidth="1"/>
    <col min="8" max="8" width="12" style="2" customWidth="1"/>
    <col min="9" max="9" width="14.7109375" style="2" customWidth="1"/>
    <col min="10" max="10" width="14.28515625" style="2" customWidth="1"/>
    <col min="11" max="11" width="22.140625" style="2" customWidth="1"/>
    <col min="12" max="12" width="12.140625" style="2" customWidth="1"/>
    <col min="13" max="13" width="9.42578125" style="2" customWidth="1"/>
    <col min="14" max="14" width="12" style="2" customWidth="1"/>
    <col min="15" max="16384" width="9.140625" style="2"/>
  </cols>
  <sheetData>
    <row r="1" spans="1:29" x14ac:dyDescent="0.2">
      <c r="B1" s="4"/>
      <c r="C1" s="4"/>
      <c r="K1" s="5"/>
      <c r="M1" s="36" t="s">
        <v>15</v>
      </c>
      <c r="N1" s="37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7"/>
      <c r="AA1" s="7"/>
      <c r="AB1" s="7"/>
      <c r="AC1" s="7"/>
    </row>
    <row r="2" spans="1:29" s="9" customFormat="1" x14ac:dyDescent="0.2">
      <c r="A2" s="39" t="s">
        <v>14</v>
      </c>
      <c r="B2" s="39"/>
      <c r="C2" s="39"/>
      <c r="D2" s="39"/>
      <c r="E2" s="39"/>
      <c r="F2" s="39"/>
      <c r="G2" s="39"/>
      <c r="H2" s="39"/>
      <c r="I2" s="39"/>
      <c r="J2" s="39"/>
      <c r="K2" s="40"/>
      <c r="L2" s="2"/>
      <c r="M2" s="38"/>
      <c r="N2" s="38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8"/>
      <c r="AA2" s="8"/>
      <c r="AB2" s="8"/>
      <c r="AC2" s="8"/>
    </row>
    <row r="3" spans="1:29" s="9" customFormat="1" x14ac:dyDescent="0.2">
      <c r="A3" s="41" t="s">
        <v>0</v>
      </c>
      <c r="B3" s="42" t="s">
        <v>1</v>
      </c>
      <c r="C3" s="42" t="s">
        <v>2</v>
      </c>
      <c r="D3" s="42" t="s">
        <v>3</v>
      </c>
      <c r="E3" s="42" t="s">
        <v>4</v>
      </c>
      <c r="F3" s="42"/>
      <c r="G3" s="42"/>
      <c r="H3" s="44" t="s">
        <v>5</v>
      </c>
      <c r="I3" s="44"/>
      <c r="J3" s="44"/>
      <c r="K3" s="45" t="s">
        <v>6</v>
      </c>
      <c r="L3" s="46"/>
      <c r="M3" s="46"/>
      <c r="N3" s="47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9" s="9" customFormat="1" ht="127.5" x14ac:dyDescent="0.2">
      <c r="A4" s="41"/>
      <c r="B4" s="43"/>
      <c r="C4" s="43"/>
      <c r="D4" s="43"/>
      <c r="E4" s="10" t="s">
        <v>16</v>
      </c>
      <c r="F4" s="10" t="s">
        <v>17</v>
      </c>
      <c r="G4" s="10" t="s">
        <v>18</v>
      </c>
      <c r="H4" s="10" t="s">
        <v>7</v>
      </c>
      <c r="I4" s="10" t="s">
        <v>8</v>
      </c>
      <c r="J4" s="10" t="s">
        <v>19</v>
      </c>
      <c r="K4" s="11" t="s">
        <v>20</v>
      </c>
      <c r="L4" s="12" t="s">
        <v>21</v>
      </c>
      <c r="M4" s="12" t="s">
        <v>22</v>
      </c>
      <c r="N4" s="12" t="s">
        <v>9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9" x14ac:dyDescent="0.2">
      <c r="A5" s="13"/>
      <c r="B5" s="14"/>
      <c r="C5" s="14"/>
      <c r="D5" s="14"/>
      <c r="E5" s="15"/>
      <c r="F5" s="15"/>
      <c r="G5" s="16"/>
      <c r="H5" s="15"/>
      <c r="I5" s="15"/>
      <c r="J5" s="15"/>
      <c r="K5" s="17"/>
      <c r="L5" s="18"/>
      <c r="M5" s="18"/>
      <c r="N5" s="18"/>
    </row>
    <row r="6" spans="1:29" ht="31.5" x14ac:dyDescent="0.2">
      <c r="A6" s="1">
        <v>1</v>
      </c>
      <c r="B6" s="19" t="s">
        <v>23</v>
      </c>
      <c r="C6" s="20" t="s">
        <v>13</v>
      </c>
      <c r="D6" s="1">
        <v>1</v>
      </c>
      <c r="E6" s="21">
        <v>28600</v>
      </c>
      <c r="F6" s="1">
        <v>29100</v>
      </c>
      <c r="G6" s="21">
        <v>29000</v>
      </c>
      <c r="H6" s="22">
        <f>AVERAGE(E6:G6)</f>
        <v>28900</v>
      </c>
      <c r="I6" s="23">
        <f>SQRT(((SUM((POWER(E6-H6,2)),(POWER(F6-H6,2)),(POWER(G6-H6,2)))/(COLUMNS(E6:G6)-1))))</f>
        <v>264.57513110645908</v>
      </c>
      <c r="J6" s="23">
        <f>I6/H6*100</f>
        <v>0.91548488272131179</v>
      </c>
      <c r="K6" s="24">
        <f>((D6/3)*(SUM(E6:G6)))</f>
        <v>28900</v>
      </c>
      <c r="L6" s="25">
        <f>K6/D6</f>
        <v>28900</v>
      </c>
      <c r="M6" s="24">
        <f>E6</f>
        <v>28600</v>
      </c>
      <c r="N6" s="24">
        <f>M6*D6</f>
        <v>28600</v>
      </c>
    </row>
    <row r="7" spans="1:29" s="3" customFormat="1" ht="15" x14ac:dyDescent="0.25">
      <c r="A7" s="26"/>
      <c r="B7" s="27" t="s">
        <v>10</v>
      </c>
      <c r="C7" s="28"/>
      <c r="D7" s="28"/>
      <c r="E7" s="29"/>
      <c r="F7" s="29"/>
      <c r="G7" s="29"/>
      <c r="H7" s="30"/>
      <c r="I7" s="31"/>
      <c r="J7" s="31"/>
      <c r="K7" s="32"/>
      <c r="L7" s="33"/>
      <c r="M7" s="32"/>
      <c r="N7" s="24">
        <f>SUM(N6:N6)</f>
        <v>28600</v>
      </c>
    </row>
    <row r="8" spans="1:29" x14ac:dyDescent="0.2">
      <c r="A8" s="34" t="s">
        <v>11</v>
      </c>
      <c r="B8" s="34"/>
      <c r="C8" s="34"/>
      <c r="D8" s="34"/>
      <c r="E8" s="34"/>
      <c r="F8" s="34"/>
      <c r="G8" s="34"/>
      <c r="H8" s="34"/>
      <c r="I8" s="34"/>
      <c r="J8" s="34"/>
      <c r="K8" s="34"/>
    </row>
    <row r="9" spans="1:29" x14ac:dyDescent="0.2">
      <c r="A9" s="2" t="s">
        <v>12</v>
      </c>
    </row>
    <row r="11" spans="1:29" x14ac:dyDescent="0.2">
      <c r="A11" s="35" t="s">
        <v>24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</row>
  </sheetData>
  <mergeCells count="11">
    <mergeCell ref="A8:K8"/>
    <mergeCell ref="A11:O11"/>
    <mergeCell ref="M1:N2"/>
    <mergeCell ref="A2:K2"/>
    <mergeCell ref="A3:A4"/>
    <mergeCell ref="B3:B4"/>
    <mergeCell ref="C3:C4"/>
    <mergeCell ref="D3:D4"/>
    <mergeCell ref="E3:G3"/>
    <mergeCell ref="H3:J3"/>
    <mergeCell ref="K3:N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по Тыл</dc:creator>
  <cp:lastModifiedBy>Юрист</cp:lastModifiedBy>
  <dcterms:created xsi:type="dcterms:W3CDTF">2026-07-16T07:26:03Z</dcterms:created>
  <dcterms:modified xsi:type="dcterms:W3CDTF">2026-08-03T03:39:36Z</dcterms:modified>
</cp:coreProperties>
</file>