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9440" windowHeight="8160"/>
  </bookViews>
  <sheets>
    <sheet name="Лист3" sheetId="3" r:id="rId1"/>
  </sheets>
  <definedNames>
    <definedName name="_xlnm.Print_Area" localSheetId="0">Лист3!$A$1:$L$35</definedName>
  </definedNames>
  <calcPr calcId="145621"/>
</workbook>
</file>

<file path=xl/calcChain.xml><?xml version="1.0" encoding="utf-8"?>
<calcChain xmlns="http://schemas.openxmlformats.org/spreadsheetml/2006/main">
  <c r="K14" i="3" l="1"/>
  <c r="K15" i="3"/>
  <c r="J12" i="3"/>
  <c r="J13" i="3"/>
  <c r="J14" i="3"/>
  <c r="J15" i="3"/>
  <c r="I14" i="3"/>
  <c r="I15" i="3"/>
  <c r="H14" i="3"/>
  <c r="H15" i="3"/>
  <c r="G14" i="3"/>
  <c r="G15" i="3"/>
  <c r="G13" i="3" l="1"/>
  <c r="I13" i="3" s="1"/>
  <c r="K13" i="3" s="1"/>
  <c r="H13" i="3" l="1"/>
  <c r="G12" i="3"/>
  <c r="H12" i="3" s="1"/>
  <c r="I12" i="3" l="1"/>
  <c r="K12" i="3" s="1"/>
</calcChain>
</file>

<file path=xl/sharedStrings.xml><?xml version="1.0" encoding="utf-8"?>
<sst xmlns="http://schemas.openxmlformats.org/spreadsheetml/2006/main" count="44" uniqueCount="40">
  <si>
    <t>Расчет</t>
  </si>
  <si>
    <t>Ед.изм.</t>
  </si>
  <si>
    <t>Наименование объекта закупки</t>
  </si>
  <si>
    <t>НМЦК (руб)</t>
  </si>
  <si>
    <t>Используемый метод определения НМЦК с обоснованием:</t>
  </si>
  <si>
    <r>
      <t>Применен метод сопоставимых рыночных цен (анализ рынка), как приоритетный на основании информации о рыночных ценах идентичных товаров, соответствующих описанию объекта закупки.</t>
    </r>
    <r>
      <rPr>
        <sz val="14"/>
        <color rgb="FF000000"/>
        <rFont val="Times New Roman"/>
        <family val="1"/>
        <charset val="204"/>
      </rPr>
      <t xml:space="preserve">  </t>
    </r>
  </si>
  <si>
    <t>ИИ – источник информации;</t>
  </si>
  <si>
    <t>&lt; ц &gt; - средняя арифметическая величина цены единицы товара;</t>
  </si>
  <si>
    <r>
      <t>V-</t>
    </r>
    <r>
      <rPr>
        <sz val="11"/>
        <color theme="1"/>
        <rFont val="Times New Roman"/>
        <family val="1"/>
        <charset val="204"/>
      </rPr>
      <t>коэффициент вариации;</t>
    </r>
  </si>
  <si>
    <r>
      <t>σ –</t>
    </r>
    <r>
      <rPr>
        <sz val="11"/>
        <color theme="1"/>
        <rFont val="Times New Roman"/>
        <family val="1"/>
        <charset val="204"/>
      </rPr>
      <t>среднее квадратичное отклонение;</t>
    </r>
  </si>
  <si>
    <r>
      <t xml:space="preserve">n- </t>
    </r>
    <r>
      <rPr>
        <sz val="11"/>
        <color theme="1"/>
        <rFont val="Times New Roman"/>
        <family val="1"/>
        <charset val="204"/>
      </rPr>
      <t>количество значений, используемых в расчете;</t>
    </r>
  </si>
  <si>
    <r>
      <t xml:space="preserve">НМЦК- </t>
    </r>
    <r>
      <rPr>
        <sz val="11"/>
        <color theme="1"/>
        <rFont val="Times New Roman"/>
        <family val="1"/>
        <charset val="204"/>
      </rPr>
      <t>начальная максимальная цена контракта</t>
    </r>
  </si>
  <si>
    <t>Источники получения информации:</t>
  </si>
  <si>
    <t>ИИ 1 (ц1)</t>
  </si>
  <si>
    <t>ИИ 2 (ц1)</t>
  </si>
  <si>
    <t>ИИ 3 (ц3)</t>
  </si>
  <si>
    <t>Средняя цена (&lt;ц&gt;)  (руб)</t>
  </si>
  <si>
    <t>К-ВО (n) (шт)</t>
  </si>
  <si>
    <t>Коэффициент вариации (V)</t>
  </si>
  <si>
    <t>Среднее квадратичное отклонение (σ)</t>
  </si>
  <si>
    <t>Описание объекта закупки</t>
  </si>
  <si>
    <t xml:space="preserve">Форма обоснования начальной (максимальной) цены контракта </t>
  </si>
  <si>
    <t>к государственному контракту</t>
  </si>
  <si>
    <t>Источник информации 1 - Коммерческое предложение 1</t>
  </si>
  <si>
    <t>Источник информации 2 - Коммерческое предложение 2</t>
  </si>
  <si>
    <t>Источник информации 3 - Коммерческое предложение 3</t>
  </si>
  <si>
    <t xml:space="preserve">Дата подготовки обоснования НМЦК:  </t>
  </si>
  <si>
    <t xml:space="preserve"> </t>
  </si>
  <si>
    <t>Приложение № 2</t>
  </si>
  <si>
    <t>шт</t>
  </si>
  <si>
    <t>Старший инспектор  ОКБИ и ХО</t>
  </si>
  <si>
    <t>капитан внутренней службы</t>
  </si>
  <si>
    <t>А.А. Клюшин</t>
  </si>
  <si>
    <t>№ ______________________ от "___" _____________ 2026 г.</t>
  </si>
  <si>
    <t>Крафт-бумага оберточная (мягкая) рулон 1.05 х 100 м (80 г/м2), марка Е</t>
  </si>
  <si>
    <t>Бумага писчая А4 500 л 48,8 г/м2 60%</t>
  </si>
  <si>
    <t>Клей ПВА суперпрочный 1 кг</t>
  </si>
  <si>
    <t>Бумага А4 (500 л) 80 г/м2 96%</t>
  </si>
  <si>
    <t>Минимальное КП вход. -  от 02.03.2026 года на сумму 100 000 руб 00 коп</t>
  </si>
  <si>
    <t>Канцелярские принадлежности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</si>
</sst>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justify"/>
    </xf>
    <xf numFmtId="0" fontId="1" fillId="0" borderId="0" xfId="0" applyFont="1" applyAlignment="1"/>
    <xf numFmtId="0" fontId="2" fillId="0" borderId="0" xfId="0" applyFont="1" applyBorder="1" applyAlignment="1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6" fillId="0" borderId="0" xfId="0" applyFont="1" applyAlignment="1">
      <alignment horizontal="left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14" fontId="1" fillId="0" borderId="0" xfId="0" applyNumberFormat="1" applyFont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1" fillId="0" borderId="0" xfId="0" applyFont="1" applyAlignment="1">
      <alignment horizontal="left" vertical="top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4" fontId="6" fillId="2" borderId="1" xfId="0" applyNumberFormat="1" applyFont="1" applyFill="1" applyBorder="1" applyAlignment="1">
      <alignment horizontal="center" vertical="center"/>
    </xf>
    <xf numFmtId="4" fontId="7" fillId="2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4" fontId="6" fillId="0" borderId="7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horizontal="center"/>
    </xf>
    <xf numFmtId="0" fontId="2" fillId="0" borderId="0" xfId="0" applyFont="1" applyBorder="1" applyAlignment="1">
      <alignment horizontal="left"/>
    </xf>
    <xf numFmtId="0" fontId="3" fillId="0" borderId="0" xfId="0" applyFont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10025</xdr:colOff>
      <xdr:row>17</xdr:row>
      <xdr:rowOff>70184</xdr:rowOff>
    </xdr:from>
    <xdr:to>
      <xdr:col>4</xdr:col>
      <xdr:colOff>664877</xdr:colOff>
      <xdr:row>22</xdr:row>
      <xdr:rowOff>79378</xdr:rowOff>
    </xdr:to>
    <xdr:pic>
      <xdr:nvPicPr>
        <xdr:cNvPr id="4" name="Рисунок 3" descr="001.jpg"/>
        <xdr:cNvPicPr/>
      </xdr:nvPicPr>
      <xdr:blipFill>
        <a:blip xmlns:r="http://schemas.openxmlformats.org/officeDocument/2006/relationships" r:embed="rId1" cstate="print"/>
        <a:srcRect l="13432" t="10437" r="40760" b="78112"/>
        <a:stretch>
          <a:fillRect/>
        </a:stretch>
      </xdr:blipFill>
      <xdr:spPr>
        <a:xfrm>
          <a:off x="4231104" y="4632158"/>
          <a:ext cx="2810510" cy="9616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1"/>
  <sheetViews>
    <sheetView tabSelected="1" view="pageBreakPreview" zoomScale="95" zoomScaleNormal="100" zoomScaleSheetLayoutView="95" workbookViewId="0">
      <selection activeCell="G19" sqref="G19"/>
    </sheetView>
  </sheetViews>
  <sheetFormatPr defaultRowHeight="15" x14ac:dyDescent="0.25"/>
  <cols>
    <col min="1" max="1" width="63.28515625" customWidth="1"/>
    <col min="2" max="2" width="8.28515625" bestFit="1" customWidth="1"/>
    <col min="3" max="3" width="6.7109375" customWidth="1"/>
    <col min="4" max="4" width="17.28515625" customWidth="1"/>
    <col min="5" max="5" width="16" customWidth="1"/>
    <col min="6" max="6" width="16.42578125" customWidth="1"/>
    <col min="7" max="7" width="11.28515625" bestFit="1" customWidth="1"/>
    <col min="8" max="8" width="15.7109375" customWidth="1"/>
    <col min="9" max="9" width="10.5703125" customWidth="1"/>
    <col min="10" max="10" width="16.28515625" bestFit="1" customWidth="1"/>
    <col min="11" max="11" width="18.7109375" customWidth="1"/>
  </cols>
  <sheetData>
    <row r="1" spans="1:13" ht="15.75" x14ac:dyDescent="0.25">
      <c r="I1" s="29" t="s">
        <v>28</v>
      </c>
      <c r="J1" s="29"/>
      <c r="K1" s="29"/>
    </row>
    <row r="2" spans="1:13" ht="15.75" x14ac:dyDescent="0.25">
      <c r="I2" s="29" t="s">
        <v>22</v>
      </c>
      <c r="J2" s="29"/>
      <c r="K2" s="29"/>
    </row>
    <row r="3" spans="1:13" ht="15.75" x14ac:dyDescent="0.25">
      <c r="H3" s="29" t="s">
        <v>33</v>
      </c>
      <c r="I3" s="29"/>
      <c r="J3" s="29"/>
      <c r="K3" s="29"/>
    </row>
    <row r="4" spans="1:13" ht="15.75" x14ac:dyDescent="0.25">
      <c r="I4" s="29"/>
      <c r="J4" s="29"/>
      <c r="K4" s="29"/>
    </row>
    <row r="5" spans="1:13" ht="15.75" x14ac:dyDescent="0.25">
      <c r="I5" s="29"/>
      <c r="J5" s="29"/>
      <c r="K5" s="29"/>
    </row>
    <row r="6" spans="1:13" ht="15.75" x14ac:dyDescent="0.25">
      <c r="H6" s="30"/>
      <c r="I6" s="30"/>
      <c r="J6" s="30"/>
    </row>
    <row r="7" spans="1:13" ht="16.5" x14ac:dyDescent="0.25">
      <c r="A7" s="32" t="s">
        <v>21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1"/>
      <c r="M7" s="1"/>
    </row>
    <row r="8" spans="1:13" ht="37.5" customHeight="1" x14ac:dyDescent="0.25">
      <c r="A8" s="6" t="s">
        <v>4</v>
      </c>
      <c r="B8" s="33" t="s">
        <v>5</v>
      </c>
      <c r="C8" s="33"/>
      <c r="D8" s="33"/>
      <c r="E8" s="33"/>
      <c r="F8" s="33"/>
      <c r="G8" s="33"/>
      <c r="H8" s="33"/>
      <c r="I8" s="33"/>
      <c r="J8" s="33"/>
      <c r="K8" s="33"/>
      <c r="L8" s="1"/>
      <c r="M8" s="1"/>
    </row>
    <row r="9" spans="1:13" ht="15" hidden="1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36.75" customHeight="1" thickBot="1" x14ac:dyDescent="0.3">
      <c r="A10" s="5" t="s">
        <v>20</v>
      </c>
      <c r="B10" s="34" t="s">
        <v>39</v>
      </c>
      <c r="C10" s="35"/>
      <c r="D10" s="35"/>
      <c r="E10" s="35"/>
      <c r="F10" s="35"/>
      <c r="G10" s="35"/>
      <c r="H10" s="35"/>
      <c r="I10" s="35"/>
      <c r="J10" s="35"/>
      <c r="K10" s="35"/>
      <c r="L10" s="1"/>
      <c r="M10" s="1"/>
    </row>
    <row r="11" spans="1:13" ht="57" x14ac:dyDescent="0.25">
      <c r="A11" s="14" t="s">
        <v>2</v>
      </c>
      <c r="B11" s="8" t="s">
        <v>1</v>
      </c>
      <c r="C11" s="8" t="s">
        <v>17</v>
      </c>
      <c r="D11" s="9" t="s">
        <v>13</v>
      </c>
      <c r="E11" s="9" t="s">
        <v>14</v>
      </c>
      <c r="F11" s="9" t="s">
        <v>15</v>
      </c>
      <c r="G11" s="10" t="s">
        <v>16</v>
      </c>
      <c r="H11" s="9" t="s">
        <v>3</v>
      </c>
      <c r="I11" s="9" t="s">
        <v>0</v>
      </c>
      <c r="J11" s="8" t="s">
        <v>19</v>
      </c>
      <c r="K11" s="11" t="s">
        <v>18</v>
      </c>
      <c r="L11" s="1"/>
      <c r="M11" s="1"/>
    </row>
    <row r="12" spans="1:13" ht="32.25" customHeight="1" x14ac:dyDescent="0.25">
      <c r="A12" s="20" t="s">
        <v>34</v>
      </c>
      <c r="B12" s="21" t="s">
        <v>29</v>
      </c>
      <c r="C12" s="21">
        <v>35</v>
      </c>
      <c r="D12" s="22">
        <v>1500</v>
      </c>
      <c r="E12" s="23">
        <v>1550</v>
      </c>
      <c r="F12" s="23">
        <v>1620</v>
      </c>
      <c r="G12" s="23">
        <f>(D12+E12+F12)/3</f>
        <v>1556.6666666666667</v>
      </c>
      <c r="H12" s="24">
        <f>C12*G12</f>
        <v>54483.333333333336</v>
      </c>
      <c r="I12" s="21">
        <f t="shared" ref="I12:I14" si="0">((G12-D12)*(G12-D12)+(G12-E12)*(G12-E12)+(G12-F12)*(G12-F12))/2</f>
        <v>3633.333333333333</v>
      </c>
      <c r="J12" s="25">
        <f>SQRT(I12)</f>
        <v>60.277137733417078</v>
      </c>
      <c r="K12" s="21">
        <f t="shared" ref="K12:K14" si="1">J12/G12*100</f>
        <v>3.8721930021467075</v>
      </c>
      <c r="L12" s="1"/>
      <c r="M12" s="1"/>
    </row>
    <row r="13" spans="1:13" ht="15.75" x14ac:dyDescent="0.25">
      <c r="A13" s="20" t="s">
        <v>35</v>
      </c>
      <c r="B13" s="21" t="s">
        <v>29</v>
      </c>
      <c r="C13" s="21">
        <v>30</v>
      </c>
      <c r="D13" s="22">
        <v>300</v>
      </c>
      <c r="E13" s="23">
        <v>365</v>
      </c>
      <c r="F13" s="23">
        <v>369</v>
      </c>
      <c r="G13" s="23">
        <f>(D13+E13+F13)/3</f>
        <v>344.66666666666669</v>
      </c>
      <c r="H13" s="24">
        <f>C13*G13</f>
        <v>10340</v>
      </c>
      <c r="I13" s="21">
        <f t="shared" ref="I13:I15" si="2">((G13-D13)*(G13-D13)+(G13-E13)*(G13-E13)+(G13-F13)*(G13-F13))/2</f>
        <v>1500.3333333333335</v>
      </c>
      <c r="J13" s="25">
        <f>SQRT(I13)</f>
        <v>38.734136537856806</v>
      </c>
      <c r="K13" s="21">
        <f t="shared" ref="K13:K15" si="3">J13/G13*100</f>
        <v>11.238144063207971</v>
      </c>
      <c r="L13" s="1"/>
      <c r="M13" s="1"/>
    </row>
    <row r="14" spans="1:13" ht="16.5" customHeight="1" x14ac:dyDescent="0.25">
      <c r="A14" s="28" t="s">
        <v>36</v>
      </c>
      <c r="B14" s="21" t="s">
        <v>29</v>
      </c>
      <c r="C14" s="26">
        <v>10</v>
      </c>
      <c r="D14" s="27">
        <v>250</v>
      </c>
      <c r="E14" s="27">
        <v>262</v>
      </c>
      <c r="F14" s="27">
        <v>500</v>
      </c>
      <c r="G14" s="23">
        <f>(D14+E14+F14)/3</f>
        <v>337.33333333333331</v>
      </c>
      <c r="H14" s="24">
        <f>C14*G14</f>
        <v>3373.333333333333</v>
      </c>
      <c r="I14" s="21">
        <f t="shared" si="0"/>
        <v>19881.333333333332</v>
      </c>
      <c r="J14" s="25">
        <f t="shared" ref="J14" si="4">SQRT(I14)</f>
        <v>141.00118202814235</v>
      </c>
      <c r="K14" s="21">
        <f t="shared" si="1"/>
        <v>41.798769375931528</v>
      </c>
      <c r="L14" s="1"/>
      <c r="M14" s="1"/>
    </row>
    <row r="15" spans="1:13" ht="17.25" customHeight="1" x14ac:dyDescent="0.25">
      <c r="A15" s="20" t="s">
        <v>37</v>
      </c>
      <c r="B15" s="21" t="s">
        <v>29</v>
      </c>
      <c r="C15" s="21">
        <v>100</v>
      </c>
      <c r="D15" s="21">
        <v>360</v>
      </c>
      <c r="E15" s="21">
        <v>365</v>
      </c>
      <c r="F15" s="21">
        <v>360</v>
      </c>
      <c r="G15" s="23">
        <f>(D15+E15+F15)/3</f>
        <v>361.66666666666669</v>
      </c>
      <c r="H15" s="24">
        <f>C15*G15</f>
        <v>36166.666666666672</v>
      </c>
      <c r="I15" s="21">
        <f t="shared" si="2"/>
        <v>8.3333333333333321</v>
      </c>
      <c r="J15" s="25">
        <f t="shared" ref="J15" si="5">SQRT(I15)</f>
        <v>2.8867513459481287</v>
      </c>
      <c r="K15" s="21">
        <f t="shared" si="3"/>
        <v>0.79818009565386039</v>
      </c>
      <c r="L15" s="1"/>
      <c r="M15" s="1"/>
    </row>
    <row r="16" spans="1:13" ht="18.75" customHeight="1" x14ac:dyDescent="0.25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1"/>
      <c r="M16" s="1"/>
    </row>
    <row r="17" spans="1:13" x14ac:dyDescent="0.25">
      <c r="A17" s="4"/>
      <c r="B17" s="4"/>
      <c r="C17" s="4" t="s">
        <v>27</v>
      </c>
      <c r="D17" s="4"/>
      <c r="E17" s="4"/>
      <c r="F17" s="4" t="s">
        <v>27</v>
      </c>
      <c r="G17" s="4"/>
      <c r="H17" s="4"/>
      <c r="I17" s="4"/>
      <c r="J17" s="4"/>
      <c r="K17" s="4"/>
      <c r="L17" s="1"/>
      <c r="M17" s="1"/>
    </row>
    <row r="18" spans="1:13" x14ac:dyDescent="0.25">
      <c r="A18" s="16" t="s">
        <v>6</v>
      </c>
      <c r="B18" s="16"/>
      <c r="C18" s="16"/>
      <c r="D18" s="16"/>
      <c r="E18" s="1"/>
      <c r="F18" s="1"/>
      <c r="G18" s="1"/>
      <c r="H18" s="1"/>
      <c r="I18" s="1"/>
      <c r="J18" s="1"/>
      <c r="K18" s="1"/>
      <c r="L18" s="1"/>
      <c r="M18" s="1"/>
    </row>
    <row r="19" spans="1:13" x14ac:dyDescent="0.25">
      <c r="A19" s="18" t="s">
        <v>7</v>
      </c>
      <c r="B19" s="18"/>
      <c r="C19" s="18"/>
      <c r="D19" s="18"/>
      <c r="E19" s="18"/>
      <c r="F19" s="18"/>
      <c r="G19" s="18"/>
      <c r="H19" s="1"/>
      <c r="I19" s="3"/>
      <c r="J19" s="3"/>
      <c r="K19" s="1"/>
      <c r="L19" s="1"/>
      <c r="M19" s="1"/>
    </row>
    <row r="20" spans="1:13" x14ac:dyDescent="0.25">
      <c r="A20" s="17" t="s">
        <v>8</v>
      </c>
      <c r="B20" s="17"/>
      <c r="C20" s="17"/>
      <c r="D20" s="17"/>
      <c r="E20" s="1"/>
      <c r="F20" s="1"/>
      <c r="G20" s="1"/>
      <c r="H20" s="1"/>
      <c r="I20" s="1"/>
      <c r="J20" s="2"/>
      <c r="K20" s="1"/>
      <c r="L20" s="1"/>
      <c r="M20" s="1"/>
    </row>
    <row r="21" spans="1:13" x14ac:dyDescent="0.25">
      <c r="A21" s="17" t="s">
        <v>9</v>
      </c>
      <c r="B21" s="17"/>
      <c r="C21" s="17"/>
      <c r="D21" s="17"/>
      <c r="E21" s="17"/>
      <c r="F21" s="1"/>
      <c r="G21" s="1"/>
      <c r="H21" s="1"/>
      <c r="I21" s="1"/>
      <c r="J21" s="2"/>
      <c r="K21" s="1"/>
      <c r="L21" s="1"/>
      <c r="M21" s="1"/>
    </row>
    <row r="22" spans="1:13" x14ac:dyDescent="0.25">
      <c r="A22" s="17" t="s">
        <v>10</v>
      </c>
      <c r="B22" s="17"/>
      <c r="C22" s="17"/>
      <c r="D22" s="17"/>
      <c r="E22" s="17"/>
      <c r="F22" s="1"/>
      <c r="G22" s="1"/>
      <c r="H22" s="1"/>
      <c r="I22" s="1"/>
      <c r="J22" s="1"/>
      <c r="K22" s="1"/>
      <c r="L22" s="1"/>
      <c r="M22" s="1"/>
    </row>
    <row r="23" spans="1:13" x14ac:dyDescent="0.25">
      <c r="A23" s="17" t="s">
        <v>11</v>
      </c>
      <c r="B23" s="17"/>
      <c r="C23" s="17"/>
      <c r="D23" s="17"/>
      <c r="E23" s="17"/>
      <c r="F23" s="17"/>
      <c r="G23" s="1"/>
      <c r="H23" s="1"/>
      <c r="I23" s="1"/>
      <c r="J23" s="1"/>
      <c r="K23" s="1"/>
      <c r="L23" s="1"/>
      <c r="M23" s="1"/>
    </row>
    <row r="24" spans="1:13" x14ac:dyDescent="0.25">
      <c r="A24" s="18" t="s">
        <v>12</v>
      </c>
      <c r="B24" s="18"/>
      <c r="C24" s="18"/>
      <c r="D24" s="18"/>
      <c r="E24" s="18"/>
      <c r="F24" s="18"/>
      <c r="G24" s="18"/>
      <c r="H24" s="18"/>
      <c r="I24" s="18"/>
      <c r="J24" s="18"/>
      <c r="K24" s="1"/>
      <c r="L24" s="1"/>
      <c r="M24" s="1"/>
    </row>
    <row r="25" spans="1:13" ht="15.75" x14ac:dyDescent="0.25">
      <c r="A25" s="19" t="s">
        <v>23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"/>
      <c r="M25" s="1"/>
    </row>
    <row r="26" spans="1:13" ht="15.75" x14ac:dyDescent="0.25">
      <c r="A26" s="19" t="s">
        <v>24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"/>
      <c r="M26" s="1"/>
    </row>
    <row r="27" spans="1:13" ht="15.75" x14ac:dyDescent="0.25">
      <c r="A27" s="19" t="s">
        <v>25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"/>
      <c r="M27" s="1"/>
    </row>
    <row r="28" spans="1:13" ht="15.75" x14ac:dyDescent="0.25">
      <c r="A28" s="19" t="s">
        <v>38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"/>
      <c r="M28" s="1"/>
    </row>
    <row r="29" spans="1:13" ht="15.75" x14ac:dyDescent="0.25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"/>
      <c r="M29" s="1"/>
    </row>
    <row r="30" spans="1:13" ht="15.75" x14ac:dyDescent="0.25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"/>
      <c r="M30" s="1"/>
    </row>
    <row r="31" spans="1:13" ht="15.75" x14ac:dyDescent="0.25">
      <c r="A31" s="19" t="s">
        <v>30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"/>
      <c r="M31" s="1"/>
    </row>
    <row r="32" spans="1:13" ht="15.75" x14ac:dyDescent="0.25">
      <c r="A32" s="19" t="s">
        <v>31</v>
      </c>
      <c r="B32" s="19"/>
      <c r="C32" s="19"/>
      <c r="D32" s="19"/>
      <c r="E32" s="19"/>
      <c r="F32" s="19"/>
      <c r="G32" s="19"/>
      <c r="H32" s="19"/>
      <c r="I32" s="19"/>
      <c r="J32" s="15" t="s">
        <v>32</v>
      </c>
      <c r="K32" s="15"/>
      <c r="L32" s="1"/>
      <c r="M32" s="1"/>
    </row>
    <row r="33" spans="1:13" ht="15.75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1"/>
      <c r="M33" s="1"/>
    </row>
    <row r="34" spans="1:13" x14ac:dyDescent="0.25">
      <c r="A34" s="12" t="s">
        <v>26</v>
      </c>
      <c r="B34" s="12"/>
      <c r="C34" s="12"/>
      <c r="D34" s="12"/>
      <c r="E34" s="12"/>
      <c r="F34" s="12"/>
      <c r="G34" s="12"/>
      <c r="H34" s="12"/>
      <c r="I34" s="12"/>
      <c r="J34" s="12"/>
      <c r="K34" s="13">
        <v>46097</v>
      </c>
      <c r="L34" s="1"/>
      <c r="M34" s="1"/>
    </row>
    <row r="35" spans="1:13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x14ac:dyDescent="0.25">
      <c r="L131" s="1"/>
      <c r="M131" s="1"/>
    </row>
  </sheetData>
  <mergeCells count="10">
    <mergeCell ref="H3:K3"/>
    <mergeCell ref="I1:K1"/>
    <mergeCell ref="B10:K10"/>
    <mergeCell ref="H6:J6"/>
    <mergeCell ref="A16:K16"/>
    <mergeCell ref="A7:K7"/>
    <mergeCell ref="B8:K8"/>
    <mergeCell ref="I2:K2"/>
    <mergeCell ref="I4:K4"/>
    <mergeCell ref="I5:K5"/>
  </mergeCells>
  <pageMargins left="0.70866141732283472" right="0.70866141732283472" top="0.35433070866141736" bottom="0.19685039370078741" header="0.31496062992125984" footer="0.31496062992125984"/>
  <pageSetup paperSize="9" scale="62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Лист3</vt:lpstr>
      <vt:lpstr>Лист3!Область_печати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Волков Егор Максимович</dc:creator>
  <cp:lastModifiedBy>Бужак</cp:lastModifiedBy>
  <cp:lastPrinted>2024-05-30T11:20:41Z</cp:lastPrinted>
  <dcterms:created xsi:type="dcterms:W3CDTF">2014-03-03T05:25:34Z</dcterms:created>
  <dcterms:modified xsi:type="dcterms:W3CDTF">2026-03-16T08:23:25Z</dcterms:modified>
</cp:coreProperties>
</file>