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200910027126100100 расходка (Оксана)\"/>
    </mc:Choice>
  </mc:AlternateContent>
  <bookViews>
    <workbookView xWindow="0" yWindow="0" windowWidth="28800" windowHeight="12135"/>
  </bookViews>
  <sheets>
    <sheet name="Расчет цены" sheetId="2" r:id="rId1"/>
  </sheets>
  <definedNames>
    <definedName name="_xlnm._FilterDatabase" localSheetId="0" hidden="1">'Расчет цены'!$A$4:$N$16</definedName>
    <definedName name="_xlnm.Print_Area" localSheetId="0">'Расчет цены'!$A$1:$N$19</definedName>
  </definedNames>
  <calcPr calcId="152511"/>
</workbook>
</file>

<file path=xl/calcChain.xml><?xml version="1.0" encoding="utf-8"?>
<calcChain xmlns="http://schemas.openxmlformats.org/spreadsheetml/2006/main">
  <c r="N15" i="2" l="1"/>
  <c r="N8" i="2"/>
  <c r="N9" i="2"/>
  <c r="N10" i="2"/>
  <c r="N11" i="2"/>
  <c r="N12" i="2"/>
  <c r="N13" i="2"/>
  <c r="N14" i="2"/>
  <c r="M8" i="2" l="1"/>
  <c r="M6" i="2"/>
  <c r="M7" i="2"/>
  <c r="M5" i="2"/>
  <c r="L8" i="2"/>
  <c r="L9" i="2"/>
  <c r="L10" i="2"/>
  <c r="L11" i="2"/>
  <c r="L12" i="2"/>
  <c r="L13" i="2"/>
  <c r="L14" i="2"/>
  <c r="K14" i="2"/>
  <c r="J8" i="2"/>
  <c r="K8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I8" i="2"/>
  <c r="I9" i="2"/>
  <c r="I10" i="2"/>
  <c r="I11" i="2"/>
  <c r="I12" i="2"/>
  <c r="I13" i="2"/>
  <c r="I14" i="2"/>
  <c r="N6" i="2" l="1"/>
  <c r="N7" i="2"/>
  <c r="N5" i="2"/>
  <c r="L7" i="2"/>
  <c r="J7" i="2"/>
  <c r="I7" i="2"/>
  <c r="I6" i="2"/>
  <c r="K7" i="2" l="1"/>
  <c r="J6" i="2"/>
  <c r="J5" i="2"/>
  <c r="L6" i="2" l="1"/>
  <c r="K6" i="2"/>
  <c r="I5" i="2" l="1"/>
  <c r="K5" i="2" s="1"/>
  <c r="L5" i="2"/>
</calcChain>
</file>

<file path=xl/sharedStrings.xml><?xml version="1.0" encoding="utf-8"?>
<sst xmlns="http://schemas.openxmlformats.org/spreadsheetml/2006/main" count="43" uniqueCount="34">
  <si>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</si>
  <si>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</si>
  <si>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</si>
  <si>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</si>
  <si>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</si>
  <si>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</si>
  <si>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</si>
  <si>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</si>
  <si>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</si>
  <si>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</si>
  <si>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</si>
  <si>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</si>
  <si>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</si>
  <si>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</si>
  <si>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</si>
  <si>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</si>
  <si>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t xml:space="preserve">Цена Контракта определена как минимальное значение из коммерческих предложений, полученных на запрос заказчика.
Источниками информации являются коммерческие (ценовые) предложения. 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</si>
  <si>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</si>
  <si>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</si>
  <si>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 xml:space="preserve">В результате проведенного расчета Н(М)ЦК составила:       </t>
  </si>
  <si>
    <t xml:space="preserve">Буферный раствор </t>
  </si>
  <si>
    <t>Буферный раствор</t>
  </si>
  <si>
    <t>Колба</t>
  </si>
  <si>
    <t>шт</t>
  </si>
  <si>
    <t xml:space="preserve">Наконечник </t>
  </si>
  <si>
    <t xml:space="preserve">Пробирка </t>
  </si>
  <si>
    <t xml:space="preserve">Стакан Н-1-150 </t>
  </si>
  <si>
    <t xml:space="preserve">Стакан Н-1-400 </t>
  </si>
  <si>
    <t xml:space="preserve">Ступка с пестиком фарфоровая </t>
  </si>
  <si>
    <t>Шпатель-ложка</t>
  </si>
  <si>
    <t>упак</t>
  </si>
  <si>
    <t xml:space="preserve">Источник № 1
(от 24.07.2026
№ 56064) </t>
  </si>
  <si>
    <t xml:space="preserve">Источник № 2
(от 24.07.2026 № 2796) </t>
  </si>
  <si>
    <t xml:space="preserve">Источник № 3
(от 30.07.2026
№ 053680/314)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</si>
</sst>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4" fontId="10" fillId="2" borderId="6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3</xdr:row>
      <xdr:rowOff>1438273</xdr:rowOff>
    </xdr:from>
    <xdr:to>
      <xdr:col>9</xdr:col>
      <xdr:colOff>1009650</xdr:colOff>
      <xdr:row>3</xdr:row>
      <xdr:rowOff>1819274</xdr:rowOff>
    </xdr:to>
    <xdr:pic>
      <xdr:nvPicPr>
        <xdr:cNvPr id="2102" name="Picture 2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981323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2</xdr:row>
      <xdr:rowOff>2705100</xdr:rowOff>
    </xdr:from>
    <xdr:to>
      <xdr:col>12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1562100</xdr:rowOff>
    </xdr:from>
    <xdr:to>
      <xdr:col>11</xdr:col>
      <xdr:colOff>0</xdr:colOff>
      <xdr:row>3</xdr:row>
      <xdr:rowOff>1857375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3105150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2</xdr:row>
      <xdr:rowOff>2381250</xdr:rowOff>
    </xdr:from>
    <xdr:to>
      <xdr:col>11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3</xdr:row>
      <xdr:rowOff>1666875</xdr:rowOff>
    </xdr:from>
    <xdr:to>
      <xdr:col>12</xdr:col>
      <xdr:colOff>19050</xdr:colOff>
      <xdr:row>3</xdr:row>
      <xdr:rowOff>2005693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209925"/>
          <a:ext cx="1323975" cy="33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view="pageBreakPreview" topLeftCell="A5" zoomScaleNormal="100" zoomScaleSheetLayoutView="100" workbookViewId="0">
      <selection activeCell="G9" sqref="G9"/>
    </sheetView>
  </sheetViews>
  <sheetFormatPr defaultRowHeight="12.75" x14ac:dyDescent="0.2"/>
  <cols>
    <col min="1" max="1" width="5.28515625" style="2" customWidth="1"/>
    <col min="2" max="2" width="40.140625" style="2" customWidth="1"/>
    <col min="3" max="3" width="9.42578125" style="2" customWidth="1"/>
    <col min="4" max="4" width="10" style="2" customWidth="1"/>
    <col min="5" max="6" width="14.28515625" style="2" customWidth="1"/>
    <col min="7" max="7" width="15.140625" style="8" customWidth="1"/>
    <col min="8" max="8" width="9.140625" style="2"/>
    <col min="9" max="9" width="15.5703125" style="2" customWidth="1"/>
    <col min="10" max="10" width="15.42578125" style="2" customWidth="1"/>
    <col min="11" max="11" width="15.85546875" style="2" customWidth="1"/>
    <col min="12" max="12" width="20" style="2" customWidth="1"/>
    <col min="13" max="13" width="16" style="2" customWidth="1"/>
    <col min="14" max="14" width="14.28515625" style="2" customWidth="1"/>
    <col min="15" max="16384" width="9.140625" style="2"/>
  </cols>
  <sheetData>
    <row r="1" spans="1:14" s="1" customFormat="1" ht="48.75" customHeight="1" x14ac:dyDescent="0.3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1" customFormat="1" ht="24" customHeight="1" x14ac:dyDescent="0.3">
      <c r="A2" s="9"/>
      <c r="B2" s="9" t="s">
        <v>13</v>
      </c>
      <c r="C2" s="30" t="s">
        <v>5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.75" customHeight="1" x14ac:dyDescent="0.2">
      <c r="A3" s="27" t="s">
        <v>0</v>
      </c>
      <c r="B3" s="27" t="s">
        <v>15</v>
      </c>
      <c r="C3" s="27" t="s">
        <v>11</v>
      </c>
      <c r="D3" s="27" t="s">
        <v>1</v>
      </c>
      <c r="E3" s="28" t="s">
        <v>6</v>
      </c>
      <c r="F3" s="28"/>
      <c r="G3" s="28"/>
      <c r="H3" s="28" t="s">
        <v>4</v>
      </c>
      <c r="I3" s="29" t="s">
        <v>14</v>
      </c>
      <c r="J3" s="29"/>
      <c r="K3" s="29"/>
      <c r="L3" s="35" t="s">
        <v>17</v>
      </c>
      <c r="M3" s="37" t="s">
        <v>8</v>
      </c>
      <c r="N3" s="37" t="s">
        <v>18</v>
      </c>
    </row>
    <row r="4" spans="1:14" ht="169.5" customHeight="1" x14ac:dyDescent="0.2">
      <c r="A4" s="27"/>
      <c r="B4" s="27"/>
      <c r="C4" s="27"/>
      <c r="D4" s="27"/>
      <c r="E4" s="10" t="s">
        <v>31</v>
      </c>
      <c r="F4" s="10" t="s">
        <v>32</v>
      </c>
      <c r="G4" s="45" t="s">
        <v>33</v>
      </c>
      <c r="H4" s="28"/>
      <c r="I4" s="10" t="s">
        <v>3</v>
      </c>
      <c r="J4" s="10" t="s">
        <v>2</v>
      </c>
      <c r="K4" s="9" t="s">
        <v>10</v>
      </c>
      <c r="L4" s="36"/>
      <c r="M4" s="38"/>
      <c r="N4" s="38"/>
    </row>
    <row r="5" spans="1:14" s="8" customFormat="1" ht="33.75" customHeight="1" x14ac:dyDescent="0.2">
      <c r="A5" s="11">
        <v>1</v>
      </c>
      <c r="B5" s="17" t="s">
        <v>20</v>
      </c>
      <c r="C5" s="11" t="s">
        <v>23</v>
      </c>
      <c r="D5" s="24">
        <v>1</v>
      </c>
      <c r="E5" s="13">
        <v>621.05999999999995</v>
      </c>
      <c r="F5" s="13">
        <v>757.69</v>
      </c>
      <c r="G5" s="13">
        <v>871.37</v>
      </c>
      <c r="H5" s="12">
        <v>1</v>
      </c>
      <c r="I5" s="12">
        <f t="shared" ref="I5" si="0">AVERAGE(E5:G5)</f>
        <v>750.04</v>
      </c>
      <c r="J5" s="13">
        <f>STDEV(E5:G5)</f>
        <v>125.33022739945868</v>
      </c>
      <c r="K5" s="14">
        <f>J5/I5*100</f>
        <v>16.709805796951986</v>
      </c>
      <c r="L5" s="12">
        <f t="shared" ref="L5:L14" si="1">((D5/3)*(SUM(E5:G5)))</f>
        <v>750.04</v>
      </c>
      <c r="M5" s="13">
        <f>E5</f>
        <v>621.05999999999995</v>
      </c>
      <c r="N5" s="13">
        <f>D5*M5</f>
        <v>621.05999999999995</v>
      </c>
    </row>
    <row r="6" spans="1:14" s="8" customFormat="1" ht="30.75" customHeight="1" x14ac:dyDescent="0.2">
      <c r="A6" s="11">
        <v>2</v>
      </c>
      <c r="B6" s="17" t="s">
        <v>21</v>
      </c>
      <c r="C6" s="11" t="s">
        <v>23</v>
      </c>
      <c r="D6" s="24">
        <v>1</v>
      </c>
      <c r="E6" s="13">
        <v>621.05999999999995</v>
      </c>
      <c r="F6" s="13">
        <v>757.69</v>
      </c>
      <c r="G6" s="13">
        <v>871.37</v>
      </c>
      <c r="H6" s="12">
        <v>1</v>
      </c>
      <c r="I6" s="12">
        <f>AVERAGE(E6:G6)</f>
        <v>750.04</v>
      </c>
      <c r="J6" s="13">
        <f>STDEV(E6:G6)</f>
        <v>125.33022739945868</v>
      </c>
      <c r="K6" s="14">
        <f>J6/I6*100</f>
        <v>16.709805796951986</v>
      </c>
      <c r="L6" s="12">
        <f t="shared" si="1"/>
        <v>750.04</v>
      </c>
      <c r="M6" s="13">
        <f t="shared" ref="M6:M8" si="2">E6</f>
        <v>621.05999999999995</v>
      </c>
      <c r="N6" s="13">
        <f>M6*D6</f>
        <v>621.05999999999995</v>
      </c>
    </row>
    <row r="7" spans="1:14" s="8" customFormat="1" ht="30.75" customHeight="1" x14ac:dyDescent="0.2">
      <c r="A7" s="11">
        <v>3</v>
      </c>
      <c r="B7" s="17" t="s">
        <v>21</v>
      </c>
      <c r="C7" s="11" t="s">
        <v>23</v>
      </c>
      <c r="D7" s="24">
        <v>1</v>
      </c>
      <c r="E7" s="13">
        <v>621.05999999999995</v>
      </c>
      <c r="F7" s="13">
        <v>757.69</v>
      </c>
      <c r="G7" s="13">
        <v>871.37</v>
      </c>
      <c r="H7" s="12">
        <v>1</v>
      </c>
      <c r="I7" s="12">
        <f t="shared" ref="I7:I14" si="3">AVERAGE(E7:G7)</f>
        <v>750.04</v>
      </c>
      <c r="J7" s="13">
        <f t="shared" ref="J7:J14" si="4">STDEV(E7:G7)</f>
        <v>125.33022739945868</v>
      </c>
      <c r="K7" s="14">
        <f t="shared" ref="K7:K14" si="5">J7/I7*100</f>
        <v>16.709805796951986</v>
      </c>
      <c r="L7" s="12">
        <f t="shared" si="1"/>
        <v>750.04</v>
      </c>
      <c r="M7" s="13">
        <f t="shared" si="2"/>
        <v>621.05999999999995</v>
      </c>
      <c r="N7" s="13">
        <f t="shared" ref="N7:N14" si="6">M7*D7</f>
        <v>621.05999999999995</v>
      </c>
    </row>
    <row r="8" spans="1:14" s="8" customFormat="1" ht="30.75" customHeight="1" x14ac:dyDescent="0.2">
      <c r="A8" s="11">
        <v>4</v>
      </c>
      <c r="B8" s="17" t="s">
        <v>22</v>
      </c>
      <c r="C8" s="11" t="s">
        <v>23</v>
      </c>
      <c r="D8" s="24">
        <v>6</v>
      </c>
      <c r="E8" s="13">
        <v>918.12</v>
      </c>
      <c r="F8" s="13">
        <v>1120.1099999999999</v>
      </c>
      <c r="G8" s="13">
        <v>1288.1600000000001</v>
      </c>
      <c r="H8" s="12">
        <v>1</v>
      </c>
      <c r="I8" s="12">
        <f t="shared" si="3"/>
        <v>1108.7966666666669</v>
      </c>
      <c r="J8" s="13">
        <f t="shared" si="4"/>
        <v>185.27923260131735</v>
      </c>
      <c r="K8" s="14">
        <f t="shared" si="5"/>
        <v>16.709937734419352</v>
      </c>
      <c r="L8" s="12">
        <f t="shared" si="1"/>
        <v>6652.7800000000007</v>
      </c>
      <c r="M8" s="13">
        <f t="shared" si="2"/>
        <v>918.12</v>
      </c>
      <c r="N8" s="13">
        <f t="shared" si="6"/>
        <v>5508.72</v>
      </c>
    </row>
    <row r="9" spans="1:14" s="8" customFormat="1" ht="30.75" customHeight="1" x14ac:dyDescent="0.2">
      <c r="A9" s="11">
        <v>5</v>
      </c>
      <c r="B9" s="17" t="s">
        <v>24</v>
      </c>
      <c r="C9" s="11" t="s">
        <v>30</v>
      </c>
      <c r="D9" s="24">
        <v>1</v>
      </c>
      <c r="E9" s="13">
        <v>708.41</v>
      </c>
      <c r="F9" s="13">
        <v>864.26</v>
      </c>
      <c r="G9" s="13">
        <v>931.83</v>
      </c>
      <c r="H9" s="12">
        <v>1</v>
      </c>
      <c r="I9" s="12">
        <f t="shared" si="3"/>
        <v>834.83333333333337</v>
      </c>
      <c r="J9" s="13">
        <f t="shared" si="4"/>
        <v>114.57997483562865</v>
      </c>
      <c r="K9" s="14">
        <f t="shared" si="5"/>
        <v>13.724892174361585</v>
      </c>
      <c r="L9" s="12">
        <f t="shared" si="1"/>
        <v>834.83333333333326</v>
      </c>
      <c r="M9" s="13">
        <v>708.41</v>
      </c>
      <c r="N9" s="13">
        <f t="shared" si="6"/>
        <v>708.41</v>
      </c>
    </row>
    <row r="10" spans="1:14" s="8" customFormat="1" ht="30.75" customHeight="1" x14ac:dyDescent="0.2">
      <c r="A10" s="11">
        <v>6</v>
      </c>
      <c r="B10" s="17" t="s">
        <v>25</v>
      </c>
      <c r="C10" s="11" t="s">
        <v>30</v>
      </c>
      <c r="D10" s="24">
        <v>2</v>
      </c>
      <c r="E10" s="13">
        <v>620.59</v>
      </c>
      <c r="F10" s="13">
        <v>757.12</v>
      </c>
      <c r="G10" s="13">
        <v>870.71</v>
      </c>
      <c r="H10" s="12">
        <v>1</v>
      </c>
      <c r="I10" s="12">
        <f t="shared" si="3"/>
        <v>749.47333333333336</v>
      </c>
      <c r="J10" s="13">
        <f t="shared" si="4"/>
        <v>125.23520764279223</v>
      </c>
      <c r="K10" s="14">
        <f t="shared" si="5"/>
        <v>16.709761651665467</v>
      </c>
      <c r="L10" s="12">
        <f t="shared" si="1"/>
        <v>1498.9466666666667</v>
      </c>
      <c r="M10" s="13">
        <v>620.59</v>
      </c>
      <c r="N10" s="13">
        <f t="shared" si="6"/>
        <v>1241.18</v>
      </c>
    </row>
    <row r="11" spans="1:14" s="8" customFormat="1" ht="30.75" customHeight="1" x14ac:dyDescent="0.2">
      <c r="A11" s="11">
        <v>7</v>
      </c>
      <c r="B11" s="17" t="s">
        <v>26</v>
      </c>
      <c r="C11" s="11" t="s">
        <v>23</v>
      </c>
      <c r="D11" s="24">
        <v>12</v>
      </c>
      <c r="E11" s="13">
        <v>107.84</v>
      </c>
      <c r="F11" s="13">
        <v>131.56</v>
      </c>
      <c r="G11" s="13">
        <v>172.5</v>
      </c>
      <c r="H11" s="12">
        <v>1</v>
      </c>
      <c r="I11" s="12">
        <f t="shared" si="3"/>
        <v>137.29999999999998</v>
      </c>
      <c r="J11" s="13">
        <f t="shared" si="4"/>
        <v>32.709931213623811</v>
      </c>
      <c r="K11" s="14">
        <f t="shared" si="5"/>
        <v>23.8236935277668</v>
      </c>
      <c r="L11" s="12">
        <f t="shared" si="1"/>
        <v>1647.6</v>
      </c>
      <c r="M11" s="13">
        <v>107.84</v>
      </c>
      <c r="N11" s="13">
        <f t="shared" si="6"/>
        <v>1294.08</v>
      </c>
    </row>
    <row r="12" spans="1:14" s="8" customFormat="1" ht="30.75" customHeight="1" x14ac:dyDescent="0.2">
      <c r="A12" s="11">
        <v>8</v>
      </c>
      <c r="B12" s="17" t="s">
        <v>27</v>
      </c>
      <c r="C12" s="11" t="s">
        <v>23</v>
      </c>
      <c r="D12" s="24">
        <v>8</v>
      </c>
      <c r="E12" s="13">
        <v>155.38</v>
      </c>
      <c r="F12" s="13">
        <v>189.56</v>
      </c>
      <c r="G12" s="13">
        <v>218.01</v>
      </c>
      <c r="H12" s="12">
        <v>1</v>
      </c>
      <c r="I12" s="12">
        <f t="shared" si="3"/>
        <v>187.65</v>
      </c>
      <c r="J12" s="13">
        <f t="shared" si="4"/>
        <v>31.358655902318109</v>
      </c>
      <c r="K12" s="14">
        <f t="shared" si="5"/>
        <v>16.711247483249725</v>
      </c>
      <c r="L12" s="12">
        <f t="shared" si="1"/>
        <v>1501.2</v>
      </c>
      <c r="M12" s="13">
        <v>155.38</v>
      </c>
      <c r="N12" s="13">
        <f t="shared" si="6"/>
        <v>1243.04</v>
      </c>
    </row>
    <row r="13" spans="1:14" s="8" customFormat="1" ht="30.75" customHeight="1" x14ac:dyDescent="0.2">
      <c r="A13" s="11">
        <v>9</v>
      </c>
      <c r="B13" s="17" t="s">
        <v>28</v>
      </c>
      <c r="C13" s="11" t="s">
        <v>23</v>
      </c>
      <c r="D13" s="24">
        <v>5</v>
      </c>
      <c r="E13" s="13">
        <v>1104.18</v>
      </c>
      <c r="F13" s="13">
        <v>1347.1</v>
      </c>
      <c r="G13" s="13">
        <v>1549.21</v>
      </c>
      <c r="H13" s="12">
        <v>1</v>
      </c>
      <c r="I13" s="12">
        <f t="shared" si="3"/>
        <v>1333.4966666666667</v>
      </c>
      <c r="J13" s="13">
        <f t="shared" si="4"/>
        <v>222.82664390358158</v>
      </c>
      <c r="K13" s="14">
        <f t="shared" si="5"/>
        <v>16.709951323731463</v>
      </c>
      <c r="L13" s="12">
        <f t="shared" si="1"/>
        <v>6667.4833333333336</v>
      </c>
      <c r="M13" s="13">
        <v>1104.18</v>
      </c>
      <c r="N13" s="13">
        <f t="shared" si="6"/>
        <v>5520.9000000000005</v>
      </c>
    </row>
    <row r="14" spans="1:14" s="8" customFormat="1" ht="30.75" customHeight="1" x14ac:dyDescent="0.2">
      <c r="A14" s="11">
        <v>10</v>
      </c>
      <c r="B14" s="17" t="s">
        <v>29</v>
      </c>
      <c r="C14" s="11" t="s">
        <v>23</v>
      </c>
      <c r="D14" s="24">
        <v>20</v>
      </c>
      <c r="E14" s="13">
        <v>54.45</v>
      </c>
      <c r="F14" s="13">
        <v>66.430000000000007</v>
      </c>
      <c r="G14" s="13">
        <v>73.599999999999994</v>
      </c>
      <c r="H14" s="12">
        <v>1</v>
      </c>
      <c r="I14" s="12">
        <f t="shared" si="3"/>
        <v>64.826666666666668</v>
      </c>
      <c r="J14" s="13">
        <f t="shared" si="4"/>
        <v>9.675155468173795</v>
      </c>
      <c r="K14" s="14">
        <f t="shared" si="5"/>
        <v>14.924653642802028</v>
      </c>
      <c r="L14" s="12">
        <f t="shared" si="1"/>
        <v>1296.5333333333335</v>
      </c>
      <c r="M14" s="13">
        <v>54.45</v>
      </c>
      <c r="N14" s="13">
        <f t="shared" si="6"/>
        <v>1089</v>
      </c>
    </row>
    <row r="15" spans="1:14" ht="29.25" customHeight="1" x14ac:dyDescent="0.2">
      <c r="A15" s="41" t="s">
        <v>19</v>
      </c>
      <c r="B15" s="42"/>
      <c r="C15" s="42"/>
      <c r="D15" s="42"/>
      <c r="E15" s="42"/>
      <c r="F15" s="42"/>
      <c r="G15" s="42"/>
      <c r="H15" s="42"/>
      <c r="I15" s="25"/>
      <c r="J15" s="26"/>
      <c r="K15" s="26"/>
      <c r="L15" s="25"/>
      <c r="M15" s="13"/>
      <c r="N15" s="23">
        <f>SUM(N5:N14)</f>
        <v>18468.510000000002</v>
      </c>
    </row>
    <row r="16" spans="1:14" ht="42" customHeight="1" x14ac:dyDescent="0.2">
      <c r="A16" s="18"/>
      <c r="B16" s="33" t="s">
        <v>16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21.75" customHeight="1" x14ac:dyDescent="0.25">
      <c r="A17" s="20"/>
      <c r="B17" s="21" t="s">
        <v>7</v>
      </c>
      <c r="C17" s="43">
        <v>46233</v>
      </c>
      <c r="D17" s="44"/>
      <c r="E17" s="44"/>
      <c r="F17" s="15"/>
      <c r="G17" s="46"/>
      <c r="H17" s="16"/>
      <c r="I17" s="16"/>
      <c r="J17" s="16"/>
      <c r="K17" s="16"/>
      <c r="L17" s="16"/>
      <c r="M17" s="16"/>
      <c r="N17" s="16"/>
    </row>
    <row r="18" spans="1:14" ht="21.75" hidden="1" customHeight="1" x14ac:dyDescent="0.2">
      <c r="A18" s="40" t="s">
        <v>9</v>
      </c>
      <c r="B18" s="40"/>
      <c r="C18" s="40"/>
      <c r="D18" s="22"/>
      <c r="E18" s="5"/>
      <c r="F18" s="4"/>
      <c r="G18" s="47"/>
      <c r="H18" s="6"/>
      <c r="I18" s="6"/>
      <c r="J18" s="6"/>
      <c r="K18" s="6"/>
      <c r="L18" s="6"/>
      <c r="M18" s="6"/>
      <c r="N18" s="6"/>
    </row>
    <row r="19" spans="1:14" ht="21.75" customHeight="1" x14ac:dyDescent="0.25">
      <c r="A19" s="19"/>
      <c r="B19" s="21"/>
      <c r="C19" s="39"/>
      <c r="D19" s="39"/>
      <c r="E19" s="39"/>
      <c r="F19" s="34"/>
      <c r="G19" s="34"/>
    </row>
    <row r="20" spans="1:14" ht="46.5" customHeight="1" x14ac:dyDescent="0.2"/>
    <row r="21" spans="1:14" ht="36" customHeight="1" x14ac:dyDescent="0.2"/>
    <row r="22" spans="1:14" ht="36" customHeight="1" x14ac:dyDescent="0.2"/>
    <row r="23" spans="1:14" ht="36" customHeight="1" x14ac:dyDescent="0.2"/>
    <row r="24" spans="1:14" ht="36" customHeight="1" x14ac:dyDescent="0.2"/>
    <row r="25" spans="1:14" ht="55.5" customHeight="1" x14ac:dyDescent="0.2"/>
    <row r="26" spans="1:14" ht="36" customHeight="1" x14ac:dyDescent="0.2"/>
    <row r="27" spans="1:14" ht="36" customHeight="1" x14ac:dyDescent="0.2"/>
    <row r="28" spans="1:14" ht="52.5" customHeight="1" x14ac:dyDescent="0.2"/>
    <row r="29" spans="1:14" ht="51" customHeight="1" x14ac:dyDescent="0.2"/>
    <row r="30" spans="1:14" s="3" customFormat="1" ht="32.25" customHeight="1" x14ac:dyDescent="0.2">
      <c r="A30" s="2"/>
      <c r="B30" s="2"/>
      <c r="C30" s="2"/>
      <c r="D30" s="2"/>
      <c r="E30" s="2"/>
      <c r="F30" s="2"/>
      <c r="G30" s="8"/>
      <c r="H30" s="2"/>
      <c r="I30" s="2"/>
      <c r="J30" s="2"/>
      <c r="K30" s="2"/>
      <c r="L30" s="2"/>
      <c r="M30" s="2"/>
      <c r="N30" s="2"/>
    </row>
    <row r="31" spans="1:14" s="3" customFormat="1" ht="52.5" customHeight="1" x14ac:dyDescent="0.2">
      <c r="A31" s="2"/>
      <c r="B31" s="2"/>
      <c r="C31" s="2"/>
      <c r="D31" s="2"/>
      <c r="E31" s="2"/>
      <c r="F31" s="2"/>
      <c r="G31" s="8"/>
      <c r="H31" s="2"/>
      <c r="I31" s="2"/>
      <c r="J31" s="2"/>
      <c r="K31" s="2"/>
      <c r="L31" s="2"/>
      <c r="M31" s="2"/>
      <c r="N31" s="2"/>
    </row>
    <row r="32" spans="1:14" ht="15.75" customHeight="1" x14ac:dyDescent="0.2"/>
    <row r="33" spans="1:14" s="6" customFormat="1" ht="14.25" x14ac:dyDescent="0.2">
      <c r="A33" s="2"/>
      <c r="B33" s="2"/>
      <c r="C33" s="2"/>
      <c r="D33" s="2"/>
      <c r="E33" s="2"/>
      <c r="F33" s="2"/>
      <c r="G33" s="8"/>
      <c r="H33" s="2"/>
      <c r="I33" s="2"/>
      <c r="J33" s="2"/>
      <c r="K33" s="2"/>
      <c r="L33" s="2"/>
      <c r="M33" s="2"/>
      <c r="N33" s="2"/>
    </row>
    <row r="34" spans="1:14" s="6" customFormat="1" ht="14.25" x14ac:dyDescent="0.2">
      <c r="A34" s="2"/>
      <c r="B34" s="2"/>
      <c r="C34" s="2"/>
      <c r="D34" s="2"/>
      <c r="E34" s="2"/>
      <c r="F34" s="2"/>
      <c r="G34" s="8"/>
      <c r="H34" s="2"/>
      <c r="I34" s="2"/>
      <c r="J34" s="2"/>
      <c r="K34" s="2"/>
      <c r="L34" s="2"/>
      <c r="M34" s="2"/>
      <c r="N34" s="2"/>
    </row>
    <row r="35" spans="1:14" s="6" customFormat="1" ht="32.25" customHeight="1" x14ac:dyDescent="0.2">
      <c r="A35" s="2"/>
      <c r="B35" s="2"/>
      <c r="C35" s="2"/>
      <c r="D35" s="2"/>
      <c r="E35" s="2"/>
      <c r="F35" s="2"/>
      <c r="G35" s="8"/>
      <c r="H35" s="2"/>
      <c r="I35" s="2"/>
      <c r="J35" s="2"/>
      <c r="K35" s="2"/>
      <c r="L35" s="2"/>
      <c r="M35" s="2"/>
      <c r="N35" s="2"/>
    </row>
    <row r="36" spans="1:14" s="7" customFormat="1" ht="21" customHeight="1" x14ac:dyDescent="0.2">
      <c r="A36" s="2"/>
      <c r="B36" s="2"/>
      <c r="C36" s="2"/>
      <c r="D36" s="2"/>
      <c r="E36" s="2"/>
      <c r="F36" s="2"/>
      <c r="G36" s="8"/>
      <c r="H36" s="2"/>
      <c r="I36" s="2"/>
      <c r="J36" s="2"/>
      <c r="K36" s="2"/>
      <c r="L36" s="2"/>
      <c r="M36" s="2"/>
      <c r="N36" s="2"/>
    </row>
    <row r="37" spans="1:14" s="6" customFormat="1" ht="14.25" x14ac:dyDescent="0.2">
      <c r="A37" s="2"/>
      <c r="B37" s="2"/>
      <c r="C37" s="2"/>
      <c r="D37" s="2"/>
      <c r="E37" s="2"/>
      <c r="F37" s="2"/>
      <c r="G37" s="8"/>
      <c r="H37" s="2"/>
      <c r="I37" s="2"/>
      <c r="J37" s="2"/>
      <c r="K37" s="2"/>
      <c r="L37" s="2"/>
      <c r="M37" s="2"/>
      <c r="N37" s="2"/>
    </row>
  </sheetData>
  <autoFilter ref="A4:N16"/>
  <mergeCells count="18">
    <mergeCell ref="B16:N16"/>
    <mergeCell ref="F19:G19"/>
    <mergeCell ref="L3:L4"/>
    <mergeCell ref="M3:M4"/>
    <mergeCell ref="N3:N4"/>
    <mergeCell ref="C19:E19"/>
    <mergeCell ref="A18:C18"/>
    <mergeCell ref="A15:H15"/>
    <mergeCell ref="C17:E17"/>
    <mergeCell ref="A1:N1"/>
    <mergeCell ref="A3:A4"/>
    <mergeCell ref="B3:B4"/>
    <mergeCell ref="C3:C4"/>
    <mergeCell ref="D3:D4"/>
    <mergeCell ref="E3:G3"/>
    <mergeCell ref="I3:K3"/>
    <mergeCell ref="C2:N2"/>
    <mergeCell ref="H3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2025-09-12T06:36:45Z</cp:lastPrinted>
  <dcterms:created xsi:type="dcterms:W3CDTF">2014-01-15T18:15:09Z</dcterms:created>
  <dcterms:modified xsi:type="dcterms:W3CDTF">2026-07-30T13:52:34Z</dcterms:modified>
</cp:coreProperties>
</file>