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4210" windowHeight="13110"/>
  </bookViews>
  <sheets>
    <sheet name="Лист1" sheetId="1" r:id="rId1"/>
  </sheets>
  <definedNames>
    <definedName name="_xlnm.Print_Titles" localSheetId="0">Лист1!$11:$12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J14" i="1"/>
  <c r="J15" i="1"/>
  <c r="J16" i="1" s="1"/>
  <c r="J17" i="1" s="1"/>
  <c r="K13" i="1" l="1"/>
  <c r="H13" i="1"/>
  <c r="K18" i="1" l="1"/>
</calcChain>
</file>

<file path=xl/sharedStrings.xml><?xml version="1.0" encoding="utf-8"?>
<sst xmlns="http://schemas.openxmlformats.org/spreadsheetml/2006/main" count="35" uniqueCount="29">
  <si>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</si>
  <si>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</si>
  <si>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</si>
  <si>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</si>
  <si>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</si>
  <si>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</si>
  <si>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</si>
  <si>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</si>
  <si>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</si>
  <si>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</si>
  <si>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</si>
  <si>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</si>
  <si>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</si>
  <si>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</si>
  <si>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</si>
  <si>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</si>
  <si>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</si>
  <si>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</si>
  <si>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</si>
  <si>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НМЦК, рублей</t>
  </si>
  <si>
    <t>Ед.
изм.</t>
  </si>
  <si>
    <t>усл. ед</t>
  </si>
  <si>
    <t>А.С. Комиссаров</t>
  </si>
  <si>
    <t xml:space="preserve">Обоснования начальной (максимальной) цены контракта
на оказание услуг по обслуживанию опасного производственного объекта, расположенного по адресу:Ростовская область, г. Батайск, ул. Энгельса, 343 «В» Главного управления МЧС России по Ростовской области </t>
  </si>
  <si>
    <t xml:space="preserve">Оказание услуг по обслуживанию опасного производственного объекта, расположенного по адресу: Ростовская область, г. Батайск, ул. Энгельса, 343 «В». 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</si>
  <si>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26.08.2026 г.</t>
  </si>
  <si>
    <t xml:space="preserve">Предложение №1                 №В-203-16110 от 2608.2026
</t>
  </si>
  <si>
    <t xml:space="preserve">Предложение №2                           № В-203-16112 от 26.08.2026
</t>
  </si>
  <si>
    <t xml:space="preserve">Предложение №3                                       № В-203-16111 от 26.08.2026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</si>
</sst>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2" fontId="2" fillId="2" borderId="3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vertical="top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wrapText="1"/>
    </xf>
    <xf numFmtId="0" fontId="8" fillId="0" borderId="25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6092190" y="2085159"/>
          <a:ext cx="5514159" cy="450668"/>
          <a:chOff x="2590800" y="792480"/>
          <a:chExt cx="4672965" cy="453390"/>
        </a:xfrm>
      </xdr:grpSpPr>
      <xdr:cxnSp macro="">
        <xdr:nvCxnSpPr>
          <xdr:cNvPr id="4" name="Прямая соединительная линия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4" zoomScale="70" zoomScaleNormal="70" workbookViewId="0">
      <selection activeCell="I11" sqref="I11:J11"/>
    </sheetView>
  </sheetViews>
  <sheetFormatPr defaultRowHeight="15" x14ac:dyDescent="0.25"/>
  <cols>
    <col min="1" max="1" width="5.85546875" style="1" customWidth="1"/>
    <col min="2" max="2" width="73.28515625" style="18" customWidth="1"/>
    <col min="3" max="3" width="8" style="1" customWidth="1"/>
    <col min="4" max="4" width="9.140625" style="23" customWidth="1"/>
    <col min="5" max="5" width="12" style="1" customWidth="1"/>
    <col min="6" max="6" width="13" style="1" customWidth="1"/>
    <col min="7" max="7" width="11.7109375" style="1" customWidth="1"/>
    <col min="8" max="8" width="17.85546875" style="1" customWidth="1"/>
    <col min="9" max="9" width="12.7109375" style="1" customWidth="1"/>
    <col min="10" max="10" width="17.855468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3.5" customHeight="1" x14ac:dyDescent="0.25">
      <c r="A1" s="45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4.75" customHeight="1" x14ac:dyDescent="0.25">
      <c r="A2" s="14"/>
      <c r="B2" s="15"/>
      <c r="C2" s="14"/>
      <c r="D2" s="19"/>
      <c r="E2" s="14"/>
      <c r="F2" s="14"/>
      <c r="G2" s="14"/>
      <c r="H2" s="14"/>
      <c r="I2" s="14"/>
      <c r="J2" s="14"/>
      <c r="K2" s="14"/>
    </row>
    <row r="3" spans="1:11" ht="22.5" customHeight="1" x14ac:dyDescent="0.25">
      <c r="A3" s="46"/>
      <c r="B3" s="46"/>
      <c r="C3" s="46"/>
      <c r="D3" s="20"/>
      <c r="E3" s="47" t="s">
        <v>5</v>
      </c>
      <c r="F3" s="47"/>
      <c r="G3" s="47"/>
      <c r="H3" s="47"/>
      <c r="I3" s="47"/>
      <c r="J3" s="47"/>
    </row>
    <row r="4" spans="1:11" ht="19.5" customHeight="1" x14ac:dyDescent="0.25">
      <c r="A4" s="46"/>
      <c r="B4" s="46"/>
      <c r="C4" s="46"/>
      <c r="D4" s="20"/>
      <c r="E4" s="48" t="s">
        <v>14</v>
      </c>
      <c r="F4" s="48"/>
      <c r="G4" s="47" t="s">
        <v>7</v>
      </c>
      <c r="H4" s="47"/>
      <c r="I4" s="47"/>
      <c r="J4" s="47"/>
    </row>
    <row r="5" spans="1:11" ht="21.75" customHeight="1" x14ac:dyDescent="0.25">
      <c r="A5" s="46"/>
      <c r="B5" s="46"/>
      <c r="C5" s="46"/>
      <c r="D5" s="20"/>
      <c r="E5" s="47" t="s">
        <v>6</v>
      </c>
      <c r="F5" s="47"/>
      <c r="G5" s="47"/>
      <c r="H5" s="47"/>
      <c r="I5" s="47"/>
      <c r="J5" s="47"/>
    </row>
    <row r="6" spans="1:11" ht="19.5" customHeight="1" x14ac:dyDescent="0.25">
      <c r="A6" s="46"/>
      <c r="B6" s="46"/>
      <c r="C6" s="46"/>
      <c r="D6" s="20"/>
      <c r="E6" s="49" t="s">
        <v>17</v>
      </c>
      <c r="F6" s="49"/>
      <c r="G6" s="49"/>
      <c r="H6" s="49"/>
      <c r="I6" s="49"/>
      <c r="J6" s="49"/>
    </row>
    <row r="7" spans="1:11" ht="22.5" customHeight="1" x14ac:dyDescent="0.25">
      <c r="A7" s="46"/>
      <c r="B7" s="46"/>
      <c r="C7" s="46"/>
      <c r="D7" s="20"/>
      <c r="E7" s="50" t="s">
        <v>8</v>
      </c>
      <c r="F7" s="50"/>
      <c r="G7" s="50"/>
      <c r="H7" s="50"/>
      <c r="I7" s="50"/>
      <c r="J7" s="50"/>
    </row>
    <row r="8" spans="1:11" ht="17.25" customHeight="1" x14ac:dyDescent="0.25">
      <c r="A8" s="46"/>
      <c r="B8" s="46"/>
      <c r="C8" s="46"/>
      <c r="D8" s="20"/>
      <c r="E8" s="51" t="s">
        <v>9</v>
      </c>
      <c r="F8" s="51"/>
      <c r="G8" s="51"/>
      <c r="H8" s="51"/>
      <c r="I8" s="51"/>
      <c r="J8" s="51"/>
    </row>
    <row r="9" spans="1:11" s="2" customFormat="1" ht="21" customHeight="1" x14ac:dyDescent="0.25">
      <c r="A9" s="4"/>
      <c r="B9" s="16"/>
      <c r="C9" s="4"/>
      <c r="D9" s="21"/>
      <c r="E9" s="43" t="s">
        <v>15</v>
      </c>
      <c r="F9" s="43"/>
      <c r="G9" s="43"/>
      <c r="H9" s="43"/>
      <c r="I9" s="43"/>
      <c r="J9" s="43"/>
    </row>
    <row r="10" spans="1:11" s="2" customFormat="1" ht="21" customHeight="1" thickBot="1" x14ac:dyDescent="0.3">
      <c r="A10" s="4"/>
      <c r="B10" s="16"/>
      <c r="C10" s="4"/>
      <c r="D10" s="21"/>
      <c r="E10" s="44"/>
      <c r="F10" s="44"/>
      <c r="G10" s="44"/>
      <c r="H10" s="44"/>
      <c r="I10" s="44"/>
      <c r="J10" s="44"/>
    </row>
    <row r="11" spans="1:11" s="3" customFormat="1" ht="65.25" customHeight="1" x14ac:dyDescent="0.25">
      <c r="A11" s="60" t="s">
        <v>0</v>
      </c>
      <c r="B11" s="58" t="s">
        <v>1</v>
      </c>
      <c r="C11" s="58" t="s">
        <v>20</v>
      </c>
      <c r="D11" s="56" t="s">
        <v>4</v>
      </c>
      <c r="E11" s="64" t="s">
        <v>26</v>
      </c>
      <c r="F11" s="65"/>
      <c r="G11" s="64" t="s">
        <v>27</v>
      </c>
      <c r="H11" s="65"/>
      <c r="I11" s="64" t="s">
        <v>28</v>
      </c>
      <c r="J11" s="65"/>
      <c r="K11" s="7" t="s">
        <v>19</v>
      </c>
    </row>
    <row r="12" spans="1:11" s="3" customFormat="1" ht="24" customHeight="1" x14ac:dyDescent="0.25">
      <c r="A12" s="61"/>
      <c r="B12" s="59"/>
      <c r="C12" s="59"/>
      <c r="D12" s="57"/>
      <c r="E12" s="12" t="s">
        <v>2</v>
      </c>
      <c r="F12" s="13" t="s">
        <v>3</v>
      </c>
      <c r="G12" s="13" t="s">
        <v>2</v>
      </c>
      <c r="H12" s="13" t="s">
        <v>3</v>
      </c>
      <c r="I12" s="13" t="s">
        <v>2</v>
      </c>
      <c r="J12" s="8" t="s">
        <v>3</v>
      </c>
      <c r="K12" s="9" t="s">
        <v>11</v>
      </c>
    </row>
    <row r="13" spans="1:11" s="3" customFormat="1" ht="24" customHeight="1" x14ac:dyDescent="0.25">
      <c r="A13" s="66">
        <v>1</v>
      </c>
      <c r="B13" s="69" t="s">
        <v>24</v>
      </c>
      <c r="C13" s="72" t="s">
        <v>21</v>
      </c>
      <c r="D13" s="75">
        <v>4</v>
      </c>
      <c r="E13" s="26">
        <v>33700</v>
      </c>
      <c r="F13" s="25">
        <f>E13*D13</f>
        <v>134800</v>
      </c>
      <c r="G13" s="29">
        <v>33250</v>
      </c>
      <c r="H13" s="25">
        <f>G13*D13</f>
        <v>133000</v>
      </c>
      <c r="I13" s="30">
        <v>29850</v>
      </c>
      <c r="J13" s="28">
        <f>I13*D13</f>
        <v>119400</v>
      </c>
      <c r="K13" s="31">
        <f>ROUND(J14,2)</f>
        <v>129066.67</v>
      </c>
    </row>
    <row r="14" spans="1:11" s="3" customFormat="1" ht="24" customHeight="1" x14ac:dyDescent="0.25">
      <c r="A14" s="67"/>
      <c r="B14" s="70"/>
      <c r="C14" s="73"/>
      <c r="D14" s="76"/>
      <c r="E14" s="34" t="s">
        <v>16</v>
      </c>
      <c r="F14" s="35"/>
      <c r="G14" s="35"/>
      <c r="H14" s="35"/>
      <c r="I14" s="36"/>
      <c r="J14" s="5">
        <f>D13/3*(E13+G13+I13)</f>
        <v>129066.66666666666</v>
      </c>
      <c r="K14" s="32"/>
    </row>
    <row r="15" spans="1:11" s="3" customFormat="1" ht="24" customHeight="1" x14ac:dyDescent="0.25">
      <c r="A15" s="67"/>
      <c r="B15" s="70"/>
      <c r="C15" s="73"/>
      <c r="D15" s="76"/>
      <c r="E15" s="37" t="s">
        <v>10</v>
      </c>
      <c r="F15" s="38"/>
      <c r="G15" s="38"/>
      <c r="H15" s="38"/>
      <c r="I15" s="39"/>
      <c r="J15" s="27">
        <f>(E13+G13+I13)/3</f>
        <v>32266.666666666668</v>
      </c>
      <c r="K15" s="32"/>
    </row>
    <row r="16" spans="1:11" s="3" customFormat="1" ht="24" customHeight="1" x14ac:dyDescent="0.25">
      <c r="A16" s="67"/>
      <c r="B16" s="70"/>
      <c r="C16" s="73"/>
      <c r="D16" s="76"/>
      <c r="E16" s="37" t="s">
        <v>6</v>
      </c>
      <c r="F16" s="38"/>
      <c r="G16" s="38"/>
      <c r="H16" s="38"/>
      <c r="I16" s="39"/>
      <c r="J16" s="5">
        <f>(((E13-J15)^2+(G13-J15)^2+(I13-J15)^2)/2)^0.5</f>
        <v>2104.9544729835211</v>
      </c>
      <c r="K16" s="32"/>
    </row>
    <row r="17" spans="1:11" s="3" customFormat="1" ht="24" customHeight="1" thickBot="1" x14ac:dyDescent="0.3">
      <c r="A17" s="68"/>
      <c r="B17" s="71"/>
      <c r="C17" s="74"/>
      <c r="D17" s="77"/>
      <c r="E17" s="40" t="s">
        <v>9</v>
      </c>
      <c r="F17" s="41"/>
      <c r="G17" s="41"/>
      <c r="H17" s="41"/>
      <c r="I17" s="42"/>
      <c r="J17" s="6">
        <f>(J16/J15)*100</f>
        <v>6.5236192344530615</v>
      </c>
      <c r="K17" s="33"/>
    </row>
    <row r="18" spans="1:11" ht="23.25" customHeight="1" x14ac:dyDescent="0.25">
      <c r="A18" s="63" t="s">
        <v>12</v>
      </c>
      <c r="B18" s="52"/>
      <c r="C18" s="52" t="s">
        <v>13</v>
      </c>
      <c r="D18" s="52"/>
      <c r="E18" s="52"/>
      <c r="F18" s="52"/>
      <c r="G18" s="52"/>
      <c r="H18" s="52"/>
      <c r="I18" s="52"/>
      <c r="J18" s="53"/>
      <c r="K18" s="10">
        <f>SUM(K13:K17)</f>
        <v>129066.67</v>
      </c>
    </row>
    <row r="19" spans="1:11" ht="64.5" customHeight="1" x14ac:dyDescent="0.3">
      <c r="A19" s="62" t="s">
        <v>25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ht="18.75" x14ac:dyDescent="0.25">
      <c r="A20" s="11"/>
      <c r="B20" s="17"/>
      <c r="C20" s="11"/>
      <c r="D20" s="22"/>
      <c r="E20" s="11"/>
      <c r="F20" s="11"/>
      <c r="G20" s="11"/>
      <c r="H20" s="11"/>
      <c r="I20" s="11"/>
      <c r="J20" s="11"/>
      <c r="K20" s="11"/>
    </row>
    <row r="21" spans="1:11" ht="18.75" customHeight="1" x14ac:dyDescent="0.3">
      <c r="A21" s="54" t="s">
        <v>18</v>
      </c>
      <c r="B21" s="54"/>
      <c r="C21" s="54"/>
      <c r="D21" s="54"/>
      <c r="E21" s="54"/>
      <c r="F21" s="54"/>
      <c r="G21" s="54"/>
      <c r="H21" s="54"/>
      <c r="I21" s="55" t="s">
        <v>22</v>
      </c>
      <c r="J21" s="55"/>
      <c r="K21" s="55"/>
    </row>
    <row r="24" spans="1:11" x14ac:dyDescent="0.25">
      <c r="K24" s="24"/>
    </row>
  </sheetData>
  <mergeCells count="34">
    <mergeCell ref="C18:J18"/>
    <mergeCell ref="A21:H21"/>
    <mergeCell ref="I21:K21"/>
    <mergeCell ref="D11:D12"/>
    <mergeCell ref="C11:C12"/>
    <mergeCell ref="B11:B12"/>
    <mergeCell ref="A11:A12"/>
    <mergeCell ref="A19:K19"/>
    <mergeCell ref="A18:B18"/>
    <mergeCell ref="E11:F11"/>
    <mergeCell ref="G11:H11"/>
    <mergeCell ref="I11:J11"/>
    <mergeCell ref="A13:A17"/>
    <mergeCell ref="B13:B17"/>
    <mergeCell ref="C13:C17"/>
    <mergeCell ref="D13:D17"/>
    <mergeCell ref="E9:J9"/>
    <mergeCell ref="E10:F10"/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G10:H10"/>
    <mergeCell ref="I10:J10"/>
    <mergeCell ref="K13:K17"/>
    <mergeCell ref="E14:I14"/>
    <mergeCell ref="E15:I15"/>
    <mergeCell ref="E16:I16"/>
    <mergeCell ref="E17:I17"/>
  </mergeCells>
  <pageMargins left="0.51181102362204722" right="0.23622047244094491" top="0" bottom="0.39370078740157483" header="0" footer="0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Зам. начальника отдела - Комиссаров А.С.</cp:lastModifiedBy>
  <cp:lastPrinted>2026-07-16T07:57:22Z</cp:lastPrinted>
  <dcterms:created xsi:type="dcterms:W3CDTF">2014-08-11T05:57:44Z</dcterms:created>
  <dcterms:modified xsi:type="dcterms:W3CDTF">2026-08-27T07:24:27Z</dcterms:modified>
</cp:coreProperties>
</file>