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43A72E1E-0D78-4837-8DD1-DDCF5C388692}" xr6:coauthVersionLast="36" xr6:coauthVersionMax="36" xr10:uidLastSave="{00000000-0000-0000-0000-000000000000}"/>
  <bookViews>
    <workbookView xWindow="0" yWindow="0" windowWidth="12450" windowHeight="5670" activeTab="1" xr2:uid="{00000000-000D-0000-FFFF-FFFF00000000}"/>
  </bookViews>
  <sheets>
    <sheet name="Лист1" sheetId="6" r:id="rId1"/>
    <sheet name="Лист1 (2)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7" l="1"/>
  <c r="E34" i="7"/>
  <c r="D34" i="7"/>
  <c r="N33" i="7"/>
  <c r="O33" i="7" s="1"/>
  <c r="K33" i="7"/>
  <c r="J33" i="7"/>
  <c r="I33" i="7"/>
  <c r="O32" i="7"/>
  <c r="N32" i="7"/>
  <c r="K32" i="7"/>
  <c r="J32" i="7"/>
  <c r="I32" i="7"/>
  <c r="O31" i="7"/>
  <c r="N31" i="7"/>
  <c r="K31" i="7"/>
  <c r="J31" i="7"/>
  <c r="I31" i="7"/>
  <c r="O30" i="7"/>
  <c r="N30" i="7"/>
  <c r="K30" i="7"/>
  <c r="J30" i="7"/>
  <c r="I30" i="7"/>
  <c r="N29" i="7"/>
  <c r="O29" i="7" s="1"/>
  <c r="K29" i="7"/>
  <c r="J29" i="7"/>
  <c r="I29" i="7"/>
  <c r="O28" i="7"/>
  <c r="N28" i="7"/>
  <c r="K28" i="7"/>
  <c r="J28" i="7"/>
  <c r="I28" i="7"/>
  <c r="N27" i="7"/>
  <c r="O27" i="7" s="1"/>
  <c r="K27" i="7"/>
  <c r="J27" i="7"/>
  <c r="I27" i="7"/>
  <c r="N26" i="7"/>
  <c r="O26" i="7" s="1"/>
  <c r="K26" i="7"/>
  <c r="J26" i="7"/>
  <c r="I26" i="7"/>
  <c r="N25" i="7"/>
  <c r="O25" i="7" s="1"/>
  <c r="K25" i="7"/>
  <c r="J25" i="7"/>
  <c r="I25" i="7"/>
  <c r="O24" i="7"/>
  <c r="N24" i="7"/>
  <c r="K24" i="7"/>
  <c r="J24" i="7"/>
  <c r="I24" i="7"/>
  <c r="O23" i="7"/>
  <c r="N23" i="7"/>
  <c r="K23" i="7"/>
  <c r="J23" i="7"/>
  <c r="I23" i="7"/>
  <c r="O22" i="7"/>
  <c r="N22" i="7"/>
  <c r="K22" i="7"/>
  <c r="J22" i="7"/>
  <c r="I22" i="7"/>
  <c r="N21" i="7"/>
  <c r="O21" i="7" s="1"/>
  <c r="K21" i="7"/>
  <c r="J21" i="7"/>
  <c r="I21" i="7"/>
  <c r="O20" i="7"/>
  <c r="N20" i="7"/>
  <c r="K20" i="7"/>
  <c r="J20" i="7"/>
  <c r="I20" i="7"/>
  <c r="N19" i="7"/>
  <c r="O19" i="7" s="1"/>
  <c r="K19" i="7"/>
  <c r="J19" i="7"/>
  <c r="I19" i="7"/>
  <c r="N18" i="7"/>
  <c r="O18" i="7" s="1"/>
  <c r="K18" i="7"/>
  <c r="J18" i="7"/>
  <c r="I18" i="7"/>
  <c r="N17" i="7"/>
  <c r="O17" i="7" s="1"/>
  <c r="K17" i="7"/>
  <c r="J17" i="7"/>
  <c r="I17" i="7"/>
  <c r="O16" i="7"/>
  <c r="N16" i="7"/>
  <c r="K16" i="7"/>
  <c r="J16" i="7"/>
  <c r="I16" i="7"/>
  <c r="O15" i="7"/>
  <c r="N15" i="7"/>
  <c r="K15" i="7"/>
  <c r="J15" i="7"/>
  <c r="I15" i="7"/>
  <c r="O14" i="7"/>
  <c r="N14" i="7"/>
  <c r="K14" i="7"/>
  <c r="J14" i="7"/>
  <c r="I14" i="7"/>
  <c r="N13" i="7"/>
  <c r="O13" i="7" s="1"/>
  <c r="K13" i="7"/>
  <c r="J13" i="7"/>
  <c r="I13" i="7"/>
  <c r="O12" i="7"/>
  <c r="N12" i="7"/>
  <c r="K12" i="7"/>
  <c r="J12" i="7"/>
  <c r="I12" i="7"/>
  <c r="N11" i="7"/>
  <c r="O11" i="7" s="1"/>
  <c r="K11" i="7"/>
  <c r="J11" i="7"/>
  <c r="I11" i="7"/>
  <c r="N10" i="7"/>
  <c r="O10" i="7" s="1"/>
  <c r="K10" i="7"/>
  <c r="J10" i="7"/>
  <c r="I10" i="7"/>
  <c r="N9" i="7"/>
  <c r="O9" i="7" s="1"/>
  <c r="O34" i="7" s="1"/>
  <c r="K9" i="7"/>
  <c r="J9" i="7"/>
  <c r="I9" i="7"/>
  <c r="F34" i="6" l="1"/>
  <c r="E34" i="6"/>
  <c r="D34" i="6"/>
  <c r="N9" i="6" l="1"/>
  <c r="O9" i="6" s="1"/>
  <c r="N31" i="6"/>
  <c r="O31" i="6" s="1"/>
  <c r="K31" i="6"/>
  <c r="J31" i="6"/>
  <c r="I31" i="6"/>
  <c r="N30" i="6"/>
  <c r="O30" i="6" s="1"/>
  <c r="K30" i="6"/>
  <c r="J30" i="6"/>
  <c r="I30" i="6"/>
  <c r="N33" i="6"/>
  <c r="O33" i="6" s="1"/>
  <c r="K33" i="6"/>
  <c r="J33" i="6"/>
  <c r="I33" i="6"/>
  <c r="N32" i="6"/>
  <c r="O32" i="6" s="1"/>
  <c r="K32" i="6"/>
  <c r="J32" i="6"/>
  <c r="I32" i="6"/>
  <c r="N29" i="6"/>
  <c r="O29" i="6" s="1"/>
  <c r="K29" i="6"/>
  <c r="J29" i="6"/>
  <c r="I29" i="6"/>
  <c r="N28" i="6"/>
  <c r="O28" i="6" s="1"/>
  <c r="K28" i="6"/>
  <c r="J28" i="6"/>
  <c r="I28" i="6"/>
  <c r="N27" i="6"/>
  <c r="O27" i="6" s="1"/>
  <c r="K27" i="6"/>
  <c r="J27" i="6"/>
  <c r="I27" i="6"/>
  <c r="N26" i="6"/>
  <c r="O26" i="6" s="1"/>
  <c r="K26" i="6"/>
  <c r="J26" i="6"/>
  <c r="I26" i="6"/>
  <c r="N25" i="6"/>
  <c r="O25" i="6" s="1"/>
  <c r="K25" i="6"/>
  <c r="J25" i="6"/>
  <c r="I25" i="6"/>
  <c r="N24" i="6"/>
  <c r="O24" i="6" s="1"/>
  <c r="K24" i="6"/>
  <c r="J24" i="6"/>
  <c r="I24" i="6"/>
  <c r="N23" i="6"/>
  <c r="O23" i="6" s="1"/>
  <c r="K23" i="6"/>
  <c r="J23" i="6"/>
  <c r="I23" i="6"/>
  <c r="N22" i="6"/>
  <c r="O22" i="6" s="1"/>
  <c r="K22" i="6"/>
  <c r="J22" i="6"/>
  <c r="I22" i="6"/>
  <c r="N21" i="6"/>
  <c r="O21" i="6" s="1"/>
  <c r="K21" i="6"/>
  <c r="J21" i="6"/>
  <c r="I21" i="6"/>
  <c r="N20" i="6"/>
  <c r="O20" i="6" s="1"/>
  <c r="K20" i="6"/>
  <c r="J20" i="6"/>
  <c r="I20" i="6"/>
  <c r="N19" i="6"/>
  <c r="O19" i="6" s="1"/>
  <c r="K19" i="6"/>
  <c r="J19" i="6"/>
  <c r="I19" i="6"/>
  <c r="N18" i="6"/>
  <c r="O18" i="6" s="1"/>
  <c r="K18" i="6"/>
  <c r="J18" i="6"/>
  <c r="I18" i="6"/>
  <c r="N17" i="6"/>
  <c r="O17" i="6" s="1"/>
  <c r="K17" i="6"/>
  <c r="J17" i="6"/>
  <c r="I17" i="6"/>
  <c r="N16" i="6"/>
  <c r="O16" i="6" s="1"/>
  <c r="K16" i="6"/>
  <c r="J16" i="6"/>
  <c r="I16" i="6"/>
  <c r="N15" i="6"/>
  <c r="O15" i="6" s="1"/>
  <c r="K15" i="6"/>
  <c r="J15" i="6"/>
  <c r="I15" i="6"/>
  <c r="N14" i="6"/>
  <c r="O14" i="6" s="1"/>
  <c r="K14" i="6"/>
  <c r="J14" i="6"/>
  <c r="I14" i="6"/>
  <c r="N13" i="6"/>
  <c r="O13" i="6" s="1"/>
  <c r="K13" i="6"/>
  <c r="J13" i="6"/>
  <c r="I13" i="6"/>
  <c r="N12" i="6"/>
  <c r="O12" i="6" s="1"/>
  <c r="K12" i="6"/>
  <c r="J12" i="6"/>
  <c r="I12" i="6"/>
  <c r="N11" i="6"/>
  <c r="O11" i="6" s="1"/>
  <c r="K11" i="6"/>
  <c r="J11" i="6"/>
  <c r="I11" i="6"/>
  <c r="N10" i="6"/>
  <c r="O10" i="6" s="1"/>
  <c r="K10" i="6"/>
  <c r="J10" i="6"/>
  <c r="I10" i="6"/>
  <c r="K9" i="6"/>
  <c r="J9" i="6"/>
  <c r="I9" i="6"/>
  <c r="O34" i="6" l="1"/>
</calcChain>
</file>

<file path=xl/sharedStrings.xml><?xml version="1.0" encoding="utf-8"?>
<sst xmlns="http://schemas.openxmlformats.org/spreadsheetml/2006/main" count="190" uniqueCount="48">
  <si>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</si>
  <si>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</si>
  <si>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</si>
  <si>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</si>
  <si>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</si>
  <si>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</si>
  <si>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</si>
  <si>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</si>
  <si>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</si>
  <si>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</si>
  <si>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</si>
  <si>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</si>
  <si>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</si>
  <si>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</si>
  <si>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>НИЦК</t>
  </si>
  <si>
    <t>Наименьшее значение цены контракта</t>
  </si>
  <si>
    <t>шт</t>
  </si>
  <si>
    <t xml:space="preserve">71.20.19.190 </t>
  </si>
  <si>
    <t>Испытания пожарных наружных вертикальных лестниц Учебный корпус № 1</t>
  </si>
  <si>
    <t>Испытания пожарных наружных вертикальных лестниц Учебный корпус № 2</t>
  </si>
  <si>
    <t>Испытания пожарных наружных вертикальных лестниц Учебный корпус № 3</t>
  </si>
  <si>
    <t>Испытания пожарных наружных вертикальных лестниц Учебный корпус № 5</t>
  </si>
  <si>
    <t>Испытания пожарных наружных вертикальных лестниц Учебное здание №7 (ЙОАК)</t>
  </si>
  <si>
    <t>Испытания пожарных наружных вертикальных лестниц Общежитие № 1</t>
  </si>
  <si>
    <t>Испытания пожарных наружных вертикальных лестниц Общежитие № 2</t>
  </si>
  <si>
    <t>Испытания пожарных наружных вертикальных лестниц Общежитие № 3</t>
  </si>
  <si>
    <t>Испытания пожарных наружных вертикальных лестниц Общежитие № 5</t>
  </si>
  <si>
    <t>Испытания пожарных наружных вертикальных лестниц Общежитие № 1 ЙОАК</t>
  </si>
  <si>
    <t>Испытания пожарных наружных вертикальных лестниц Спортзал № 2</t>
  </si>
  <si>
    <t>Испытания пожарных наружных вертикальных лестниц Спортзал № 4</t>
  </si>
  <si>
    <t>Испытания пожарных наружных маршевых лестниц Общежитие № 6</t>
  </si>
  <si>
    <t>Испытания пожарных наружных маршевых лестниц УОЛ</t>
  </si>
  <si>
    <t>Испытания пожарных наружных маршевых лестниц Спортзал № 4</t>
  </si>
  <si>
    <t>Испытания ограждений кровли: Учебный корпус № 1</t>
  </si>
  <si>
    <t>Испытания ограждений кровли: Учебный корпус № 5</t>
  </si>
  <si>
    <t>Испытания ограждений кровли: Учебное здание №7 (ЙОАК)</t>
  </si>
  <si>
    <t>Испытания ограждений кровли: Общежитие № 1</t>
  </si>
  <si>
    <t>Испытания ограждений кровли: Общежитие № 2</t>
  </si>
  <si>
    <t>Испытания ограждений кровли: Общежитие № 3</t>
  </si>
  <si>
    <t>Испытания ограждений кровли: Общежитие № 5</t>
  </si>
  <si>
    <t>Испытания ограждений кровли: Общежитие № 1 ЙОАК</t>
  </si>
  <si>
    <t>Испытания ограждений кровли: Спортзал № 2</t>
  </si>
  <si>
    <t>п.м.</t>
  </si>
  <si>
    <t xml:space="preserve">Коммерческое предложение Исполнитель № 1 </t>
  </si>
  <si>
    <t>Коммерческое предложение Исполнитель № 2</t>
  </si>
  <si>
    <t>Коммерческое предложение Исполнитель № 3</t>
  </si>
  <si>
    <t>Выполнение испытаний пожарных лестниц и ограждений кровли на объектах университетского комплекса</t>
  </si>
  <si>
    <t>Выполнение испытаний пожарных лестниц и ограждений кровли на объектах ФГБОУ ВО "ПГТУ"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</si>
</sst>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4" fillId="0" borderId="0" xfId="0" applyFont="1"/>
    <xf numFmtId="0" fontId="14" fillId="0" borderId="0" xfId="0" applyFont="1" applyFill="1"/>
    <xf numFmtId="4" fontId="1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6" fillId="0" borderId="9" xfId="0" applyNumberFormat="1" applyFont="1" applyFill="1" applyBorder="1" applyAlignment="1">
      <alignment horizontal="center" vertical="center"/>
    </xf>
    <xf numFmtId="0" fontId="14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zoomScale="115" zoomScaleNormal="115" workbookViewId="0">
      <selection activeCell="K43" sqref="K43"/>
    </sheetView>
  </sheetViews>
  <sheetFormatPr defaultRowHeight="15" x14ac:dyDescent="0.25"/>
  <cols>
    <col min="1" max="1" width="4.140625" style="30" customWidth="1"/>
    <col min="2" max="2" width="26.140625" style="30" customWidth="1"/>
    <col min="3" max="3" width="13.140625" style="30" customWidth="1"/>
    <col min="4" max="4" width="13.28515625" style="30" customWidth="1"/>
    <col min="5" max="5" width="13.140625" style="30" customWidth="1"/>
    <col min="6" max="6" width="13.7109375" style="30" customWidth="1"/>
    <col min="7" max="7" width="2.7109375" style="30" customWidth="1"/>
    <col min="8" max="8" width="2.85546875" style="30" customWidth="1"/>
    <col min="9" max="9" width="8" style="30" customWidth="1"/>
    <col min="10" max="10" width="9.7109375" style="30" customWidth="1"/>
    <col min="11" max="11" width="9.140625" style="30"/>
    <col min="12" max="12" width="8.140625" style="30" customWidth="1"/>
    <col min="13" max="13" width="9.140625" style="30"/>
    <col min="14" max="14" width="10.42578125" style="30" customWidth="1"/>
    <col min="15" max="15" width="13" style="30" customWidth="1"/>
    <col min="16" max="16" width="19.85546875" style="30" customWidth="1"/>
    <col min="17" max="16384" width="9.140625" style="30"/>
  </cols>
  <sheetData>
    <row r="1" spans="1:15" ht="16.5" customHeight="1" x14ac:dyDescent="0.25">
      <c r="A1" s="1"/>
      <c r="B1" s="50" t="s">
        <v>11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2"/>
    </row>
    <row r="2" spans="1:15" s="31" customFormat="1" ht="16.5" customHeight="1" x14ac:dyDescent="0.25">
      <c r="A2" s="21"/>
      <c r="B2" s="51" t="s">
        <v>46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15" customHeight="1" x14ac:dyDescent="0.25">
      <c r="B3" s="52" t="s">
        <v>10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10.5" customHeight="1" x14ac:dyDescent="0.25">
      <c r="A4" s="1"/>
      <c r="B4" s="1"/>
      <c r="C4" s="1"/>
      <c r="D4" s="1"/>
      <c r="E4" s="2"/>
      <c r="F4" s="2"/>
      <c r="G4" s="2"/>
      <c r="H4" s="2"/>
      <c r="I4" s="2"/>
      <c r="J4" s="4"/>
      <c r="K4" s="5"/>
      <c r="L4" s="4"/>
      <c r="M4" s="2"/>
      <c r="N4" s="3"/>
      <c r="O4" s="2"/>
    </row>
    <row r="5" spans="1:15" ht="12.75" customHeight="1" x14ac:dyDescent="0.25">
      <c r="A5" s="43" t="s">
        <v>9</v>
      </c>
      <c r="B5" s="43" t="s">
        <v>0</v>
      </c>
      <c r="C5" s="44" t="s">
        <v>13</v>
      </c>
      <c r="D5" s="43" t="s">
        <v>1</v>
      </c>
      <c r="E5" s="43"/>
      <c r="F5" s="43"/>
      <c r="G5" s="43"/>
      <c r="H5" s="43"/>
      <c r="I5" s="43" t="s">
        <v>2</v>
      </c>
      <c r="J5" s="53" t="s">
        <v>3</v>
      </c>
      <c r="K5" s="53" t="s">
        <v>4</v>
      </c>
      <c r="L5" s="43" t="s">
        <v>5</v>
      </c>
      <c r="M5" s="43" t="s">
        <v>6</v>
      </c>
      <c r="N5" s="54" t="s">
        <v>12</v>
      </c>
      <c r="O5" s="55" t="s">
        <v>7</v>
      </c>
    </row>
    <row r="6" spans="1:15" ht="52.5" customHeight="1" x14ac:dyDescent="0.25">
      <c r="A6" s="43"/>
      <c r="B6" s="43"/>
      <c r="C6" s="45"/>
      <c r="D6" s="27" t="s">
        <v>43</v>
      </c>
      <c r="E6" s="27" t="s">
        <v>44</v>
      </c>
      <c r="F6" s="27" t="s">
        <v>45</v>
      </c>
      <c r="G6" s="15">
        <v>4</v>
      </c>
      <c r="H6" s="15">
        <v>5</v>
      </c>
      <c r="I6" s="43"/>
      <c r="J6" s="53"/>
      <c r="K6" s="53"/>
      <c r="L6" s="43"/>
      <c r="M6" s="43"/>
      <c r="N6" s="54"/>
      <c r="O6" s="55"/>
    </row>
    <row r="7" spans="1:15" ht="16.5" customHeight="1" x14ac:dyDescent="0.25">
      <c r="A7" s="43"/>
      <c r="B7" s="43"/>
      <c r="C7" s="46"/>
      <c r="D7" s="43" t="s">
        <v>8</v>
      </c>
      <c r="E7" s="43"/>
      <c r="F7" s="43"/>
      <c r="G7" s="43"/>
      <c r="H7" s="43"/>
      <c r="I7" s="43"/>
      <c r="J7" s="53"/>
      <c r="K7" s="53"/>
      <c r="L7" s="43"/>
      <c r="M7" s="43"/>
      <c r="N7" s="54"/>
      <c r="O7" s="55"/>
    </row>
    <row r="8" spans="1:15" ht="12.75" customHeight="1" x14ac:dyDescent="0.25">
      <c r="A8" s="17">
        <v>1</v>
      </c>
      <c r="B8" s="15">
        <v>2</v>
      </c>
      <c r="C8" s="18">
        <v>3</v>
      </c>
      <c r="D8" s="28">
        <v>4</v>
      </c>
      <c r="E8" s="28">
        <v>5</v>
      </c>
      <c r="F8" s="28">
        <v>6</v>
      </c>
      <c r="G8" s="28"/>
      <c r="H8" s="28"/>
      <c r="I8" s="28">
        <v>7</v>
      </c>
      <c r="J8" s="6">
        <v>8</v>
      </c>
      <c r="K8" s="6">
        <v>9</v>
      </c>
      <c r="L8" s="28">
        <v>10</v>
      </c>
      <c r="M8" s="28">
        <v>11</v>
      </c>
      <c r="N8" s="28">
        <v>12</v>
      </c>
      <c r="O8" s="7">
        <v>13</v>
      </c>
    </row>
    <row r="9" spans="1:15" s="33" customFormat="1" ht="34.5" customHeight="1" x14ac:dyDescent="0.2">
      <c r="A9" s="23">
        <v>1</v>
      </c>
      <c r="B9" s="38" t="s">
        <v>18</v>
      </c>
      <c r="C9" s="25" t="s">
        <v>17</v>
      </c>
      <c r="D9" s="36">
        <v>6180</v>
      </c>
      <c r="E9" s="32">
        <v>7600</v>
      </c>
      <c r="F9" s="32">
        <v>6280</v>
      </c>
      <c r="G9" s="22"/>
      <c r="H9" s="16"/>
      <c r="I9" s="20">
        <f t="shared" ref="I9" si="0">IF(ISERROR(AVERAGE(D9:H9)),0,AVERAGE(D9:H9))</f>
        <v>6686.666666666667</v>
      </c>
      <c r="J9" s="20">
        <f t="shared" ref="J9" si="1">IF(ISERROR(STDEVA(D9:H9)),0,STDEVA(D9:H9))</f>
        <v>792.54863152574637</v>
      </c>
      <c r="K9" s="26">
        <f t="shared" ref="K9" si="2">IF(ISERROR(STDEVA(D9:H9)/(SUM(D9:H9)/COUNTIF(D9:H9,"&gt;0"))),0,STDEVA(D9:H9)/(SUM(D9:H9)/COUNTIF(D9:H9,"&gt;0")))</f>
        <v>0.11852671458510664</v>
      </c>
      <c r="L9" s="37" t="s">
        <v>16</v>
      </c>
      <c r="M9" s="37">
        <v>1</v>
      </c>
      <c r="N9" s="24">
        <f>IF(ISERROR(ROUND(AVERAGE(D9:H9),2)),0,ROUND(AVERAGE(D9:H9),2))</f>
        <v>6686.67</v>
      </c>
      <c r="O9" s="32">
        <f>M9*N9</f>
        <v>6686.67</v>
      </c>
    </row>
    <row r="10" spans="1:15" s="33" customFormat="1" ht="34.5" customHeight="1" x14ac:dyDescent="0.2">
      <c r="A10" s="23">
        <v>2</v>
      </c>
      <c r="B10" s="38" t="s">
        <v>19</v>
      </c>
      <c r="C10" s="25" t="s">
        <v>17</v>
      </c>
      <c r="D10" s="36">
        <v>9270</v>
      </c>
      <c r="E10" s="32">
        <v>11400</v>
      </c>
      <c r="F10" s="32">
        <v>9360</v>
      </c>
      <c r="G10" s="22"/>
      <c r="H10" s="16"/>
      <c r="I10" s="20">
        <f t="shared" ref="I10:I22" si="3">IF(ISERROR(AVERAGE(D10:H10)),0,AVERAGE(D10:H10))</f>
        <v>10010</v>
      </c>
      <c r="J10" s="20">
        <f t="shared" ref="J10:J22" si="4">IF(ISERROR(STDEVA(D10:H10)),0,STDEVA(D10:H10))</f>
        <v>1204.6161214262409</v>
      </c>
      <c r="K10" s="26">
        <f t="shared" ref="K10:K22" si="5">IF(ISERROR(STDEVA(D10:H10)/(SUM(D10:H10)/COUNTIF(D10:H10,"&gt;0"))),0,STDEVA(D10:H10)/(SUM(D10:H10)/COUNTIF(D10:H10,"&gt;0")))</f>
        <v>0.12034127087175234</v>
      </c>
      <c r="L10" s="37" t="s">
        <v>16</v>
      </c>
      <c r="M10" s="37">
        <v>1</v>
      </c>
      <c r="N10" s="24">
        <f t="shared" ref="N10:N22" si="6">IF(ISERROR(ROUND(AVERAGE(D10:H10),2)),0,ROUND(AVERAGE(D10:H10),2))</f>
        <v>10010</v>
      </c>
      <c r="O10" s="32">
        <f t="shared" ref="O10:O21" si="7">M10*N10</f>
        <v>10010</v>
      </c>
    </row>
    <row r="11" spans="1:15" s="33" customFormat="1" ht="34.5" customHeight="1" x14ac:dyDescent="0.2">
      <c r="A11" s="23">
        <v>3</v>
      </c>
      <c r="B11" s="38" t="s">
        <v>20</v>
      </c>
      <c r="C11" s="25" t="s">
        <v>17</v>
      </c>
      <c r="D11" s="36">
        <v>3090</v>
      </c>
      <c r="E11" s="32">
        <v>5320</v>
      </c>
      <c r="F11" s="32">
        <v>3120</v>
      </c>
      <c r="G11" s="22"/>
      <c r="H11" s="16"/>
      <c r="I11" s="20">
        <f t="shared" si="3"/>
        <v>3843.3333333333335</v>
      </c>
      <c r="J11" s="20">
        <f t="shared" si="4"/>
        <v>1278.918814207271</v>
      </c>
      <c r="K11" s="26">
        <f t="shared" si="5"/>
        <v>0.3327629178336351</v>
      </c>
      <c r="L11" s="37" t="s">
        <v>16</v>
      </c>
      <c r="M11" s="37">
        <v>1</v>
      </c>
      <c r="N11" s="24">
        <f t="shared" si="6"/>
        <v>3843.33</v>
      </c>
      <c r="O11" s="32">
        <f t="shared" si="7"/>
        <v>3843.33</v>
      </c>
    </row>
    <row r="12" spans="1:15" s="33" customFormat="1" ht="34.5" customHeight="1" x14ac:dyDescent="0.2">
      <c r="A12" s="23">
        <v>4</v>
      </c>
      <c r="B12" s="38" t="s">
        <v>21</v>
      </c>
      <c r="C12" s="25" t="s">
        <v>17</v>
      </c>
      <c r="D12" s="36">
        <v>3090</v>
      </c>
      <c r="E12" s="32">
        <v>5320</v>
      </c>
      <c r="F12" s="32">
        <v>3120</v>
      </c>
      <c r="G12" s="22"/>
      <c r="H12" s="16"/>
      <c r="I12" s="20">
        <f t="shared" si="3"/>
        <v>3843.3333333333335</v>
      </c>
      <c r="J12" s="20">
        <f t="shared" si="4"/>
        <v>1278.918814207271</v>
      </c>
      <c r="K12" s="26">
        <f t="shared" si="5"/>
        <v>0.3327629178336351</v>
      </c>
      <c r="L12" s="37" t="s">
        <v>16</v>
      </c>
      <c r="M12" s="37">
        <v>1</v>
      </c>
      <c r="N12" s="24">
        <f t="shared" si="6"/>
        <v>3843.33</v>
      </c>
      <c r="O12" s="32">
        <f t="shared" si="7"/>
        <v>3843.33</v>
      </c>
    </row>
    <row r="13" spans="1:15" s="33" customFormat="1" ht="34.5" customHeight="1" x14ac:dyDescent="0.2">
      <c r="A13" s="23">
        <v>5</v>
      </c>
      <c r="B13" s="38" t="s">
        <v>22</v>
      </c>
      <c r="C13" s="25" t="s">
        <v>17</v>
      </c>
      <c r="D13" s="36">
        <v>6180</v>
      </c>
      <c r="E13" s="32">
        <v>7600</v>
      </c>
      <c r="F13" s="32">
        <v>6240</v>
      </c>
      <c r="G13" s="22"/>
      <c r="H13" s="16"/>
      <c r="I13" s="20">
        <f t="shared" si="3"/>
        <v>6673.333333333333</v>
      </c>
      <c r="J13" s="20">
        <f t="shared" si="4"/>
        <v>803.07741428416068</v>
      </c>
      <c r="K13" s="26">
        <f t="shared" si="5"/>
        <v>0.12034127087175235</v>
      </c>
      <c r="L13" s="37" t="s">
        <v>16</v>
      </c>
      <c r="M13" s="37">
        <v>1</v>
      </c>
      <c r="N13" s="24">
        <f t="shared" si="6"/>
        <v>6673.33</v>
      </c>
      <c r="O13" s="32">
        <f t="shared" si="7"/>
        <v>6673.33</v>
      </c>
    </row>
    <row r="14" spans="1:15" s="33" customFormat="1" ht="34.5" customHeight="1" x14ac:dyDescent="0.2">
      <c r="A14" s="23">
        <v>6</v>
      </c>
      <c r="B14" s="38" t="s">
        <v>23</v>
      </c>
      <c r="C14" s="25" t="s">
        <v>17</v>
      </c>
      <c r="D14" s="36">
        <v>3090</v>
      </c>
      <c r="E14" s="32">
        <v>3800</v>
      </c>
      <c r="F14" s="32">
        <v>3120</v>
      </c>
      <c r="G14" s="22"/>
      <c r="H14" s="16"/>
      <c r="I14" s="20">
        <f t="shared" si="3"/>
        <v>3336.6666666666665</v>
      </c>
      <c r="J14" s="20">
        <f t="shared" si="4"/>
        <v>401.53870714208034</v>
      </c>
      <c r="K14" s="26">
        <f t="shared" si="5"/>
        <v>0.12034127087175235</v>
      </c>
      <c r="L14" s="37" t="s">
        <v>16</v>
      </c>
      <c r="M14" s="37">
        <v>1</v>
      </c>
      <c r="N14" s="24">
        <f t="shared" si="6"/>
        <v>3336.67</v>
      </c>
      <c r="O14" s="32">
        <f t="shared" si="7"/>
        <v>3336.67</v>
      </c>
    </row>
    <row r="15" spans="1:15" s="33" customFormat="1" ht="34.5" customHeight="1" x14ac:dyDescent="0.2">
      <c r="A15" s="23">
        <v>7</v>
      </c>
      <c r="B15" s="38" t="s">
        <v>24</v>
      </c>
      <c r="C15" s="25" t="s">
        <v>17</v>
      </c>
      <c r="D15" s="36">
        <v>3090</v>
      </c>
      <c r="E15" s="32">
        <v>3800</v>
      </c>
      <c r="F15" s="32">
        <v>3120</v>
      </c>
      <c r="G15" s="22"/>
      <c r="H15" s="16"/>
      <c r="I15" s="20">
        <f t="shared" si="3"/>
        <v>3336.6666666666665</v>
      </c>
      <c r="J15" s="20">
        <f t="shared" si="4"/>
        <v>401.53870714208034</v>
      </c>
      <c r="K15" s="26">
        <f t="shared" si="5"/>
        <v>0.12034127087175235</v>
      </c>
      <c r="L15" s="37" t="s">
        <v>16</v>
      </c>
      <c r="M15" s="37">
        <v>1</v>
      </c>
      <c r="N15" s="24">
        <f t="shared" si="6"/>
        <v>3336.67</v>
      </c>
      <c r="O15" s="32">
        <f t="shared" si="7"/>
        <v>3336.67</v>
      </c>
    </row>
    <row r="16" spans="1:15" s="33" customFormat="1" ht="34.5" customHeight="1" x14ac:dyDescent="0.2">
      <c r="A16" s="23">
        <v>8</v>
      </c>
      <c r="B16" s="38" t="s">
        <v>25</v>
      </c>
      <c r="C16" s="25" t="s">
        <v>17</v>
      </c>
      <c r="D16" s="36">
        <v>3090</v>
      </c>
      <c r="E16" s="32">
        <v>4560</v>
      </c>
      <c r="F16" s="32">
        <v>3120</v>
      </c>
      <c r="G16" s="22"/>
      <c r="H16" s="16"/>
      <c r="I16" s="20">
        <f t="shared" si="3"/>
        <v>3590</v>
      </c>
      <c r="J16" s="20">
        <f t="shared" si="4"/>
        <v>840.17855245179874</v>
      </c>
      <c r="K16" s="26">
        <f t="shared" si="5"/>
        <v>0.23403302296707484</v>
      </c>
      <c r="L16" s="37" t="s">
        <v>16</v>
      </c>
      <c r="M16" s="37">
        <v>1</v>
      </c>
      <c r="N16" s="24">
        <f t="shared" si="6"/>
        <v>3590</v>
      </c>
      <c r="O16" s="32">
        <f t="shared" si="7"/>
        <v>3590</v>
      </c>
    </row>
    <row r="17" spans="1:15" s="33" customFormat="1" ht="34.5" customHeight="1" x14ac:dyDescent="0.2">
      <c r="A17" s="23">
        <v>9</v>
      </c>
      <c r="B17" s="38" t="s">
        <v>26</v>
      </c>
      <c r="C17" s="25" t="s">
        <v>17</v>
      </c>
      <c r="D17" s="36">
        <v>3090</v>
      </c>
      <c r="E17" s="32">
        <v>4560</v>
      </c>
      <c r="F17" s="32">
        <v>3120</v>
      </c>
      <c r="G17" s="22"/>
      <c r="H17" s="16"/>
      <c r="I17" s="20">
        <f t="shared" si="3"/>
        <v>3590</v>
      </c>
      <c r="J17" s="20">
        <f t="shared" si="4"/>
        <v>840.17855245179874</v>
      </c>
      <c r="K17" s="26">
        <f t="shared" si="5"/>
        <v>0.23403302296707484</v>
      </c>
      <c r="L17" s="37" t="s">
        <v>16</v>
      </c>
      <c r="M17" s="37">
        <v>1</v>
      </c>
      <c r="N17" s="24">
        <f t="shared" si="6"/>
        <v>3590</v>
      </c>
      <c r="O17" s="32">
        <f t="shared" si="7"/>
        <v>3590</v>
      </c>
    </row>
    <row r="18" spans="1:15" s="33" customFormat="1" ht="34.5" customHeight="1" x14ac:dyDescent="0.2">
      <c r="A18" s="23">
        <v>10</v>
      </c>
      <c r="B18" s="38" t="s">
        <v>27</v>
      </c>
      <c r="C18" s="25" t="s">
        <v>17</v>
      </c>
      <c r="D18" s="36">
        <v>3090</v>
      </c>
      <c r="E18" s="32">
        <v>4560</v>
      </c>
      <c r="F18" s="32">
        <v>3120</v>
      </c>
      <c r="G18" s="22"/>
      <c r="H18" s="16"/>
      <c r="I18" s="20">
        <f t="shared" si="3"/>
        <v>3590</v>
      </c>
      <c r="J18" s="20">
        <f t="shared" si="4"/>
        <v>840.17855245179874</v>
      </c>
      <c r="K18" s="26">
        <f t="shared" si="5"/>
        <v>0.23403302296707484</v>
      </c>
      <c r="L18" s="37" t="s">
        <v>16</v>
      </c>
      <c r="M18" s="37">
        <v>1</v>
      </c>
      <c r="N18" s="24">
        <f t="shared" si="6"/>
        <v>3590</v>
      </c>
      <c r="O18" s="32">
        <f t="shared" si="7"/>
        <v>3590</v>
      </c>
    </row>
    <row r="19" spans="1:15" s="33" customFormat="1" ht="34.5" customHeight="1" x14ac:dyDescent="0.2">
      <c r="A19" s="23">
        <v>11</v>
      </c>
      <c r="B19" s="38" t="s">
        <v>28</v>
      </c>
      <c r="C19" s="25" t="s">
        <v>17</v>
      </c>
      <c r="D19" s="36">
        <v>3090</v>
      </c>
      <c r="E19" s="32">
        <v>3800</v>
      </c>
      <c r="F19" s="32">
        <v>3120</v>
      </c>
      <c r="G19" s="22"/>
      <c r="H19" s="16"/>
      <c r="I19" s="20">
        <f t="shared" si="3"/>
        <v>3336.6666666666665</v>
      </c>
      <c r="J19" s="20">
        <f t="shared" si="4"/>
        <v>401.53870714208034</v>
      </c>
      <c r="K19" s="26">
        <f t="shared" si="5"/>
        <v>0.12034127087175235</v>
      </c>
      <c r="L19" s="37" t="s">
        <v>16</v>
      </c>
      <c r="M19" s="37">
        <v>1</v>
      </c>
      <c r="N19" s="24">
        <f t="shared" si="6"/>
        <v>3336.67</v>
      </c>
      <c r="O19" s="32">
        <f t="shared" si="7"/>
        <v>3336.67</v>
      </c>
    </row>
    <row r="20" spans="1:15" s="33" customFormat="1" ht="34.5" customHeight="1" x14ac:dyDescent="0.2">
      <c r="A20" s="23">
        <v>12</v>
      </c>
      <c r="B20" s="38" t="s">
        <v>29</v>
      </c>
      <c r="C20" s="25" t="s">
        <v>17</v>
      </c>
      <c r="D20" s="36">
        <v>3090</v>
      </c>
      <c r="E20" s="32">
        <v>3040</v>
      </c>
      <c r="F20" s="32">
        <v>3120</v>
      </c>
      <c r="G20" s="22"/>
      <c r="H20" s="16"/>
      <c r="I20" s="20">
        <f t="shared" si="3"/>
        <v>3083.3333333333335</v>
      </c>
      <c r="J20" s="20">
        <f t="shared" si="4"/>
        <v>40.414518843273804</v>
      </c>
      <c r="K20" s="26">
        <f t="shared" si="5"/>
        <v>1.3107411516737449E-2</v>
      </c>
      <c r="L20" s="37" t="s">
        <v>16</v>
      </c>
      <c r="M20" s="37">
        <v>1</v>
      </c>
      <c r="N20" s="24">
        <f t="shared" si="6"/>
        <v>3083.33</v>
      </c>
      <c r="O20" s="32">
        <f t="shared" si="7"/>
        <v>3083.33</v>
      </c>
    </row>
    <row r="21" spans="1:15" s="33" customFormat="1" ht="34.5" customHeight="1" x14ac:dyDescent="0.2">
      <c r="A21" s="23">
        <v>13</v>
      </c>
      <c r="B21" s="38" t="s">
        <v>30</v>
      </c>
      <c r="C21" s="25" t="s">
        <v>17</v>
      </c>
      <c r="D21" s="36">
        <v>37080</v>
      </c>
      <c r="E21" s="32">
        <v>33440</v>
      </c>
      <c r="F21" s="32">
        <v>37440</v>
      </c>
      <c r="G21" s="22"/>
      <c r="H21" s="16"/>
      <c r="I21" s="20">
        <f t="shared" si="3"/>
        <v>35986.666666666664</v>
      </c>
      <c r="J21" s="20">
        <f t="shared" si="4"/>
        <v>2212.8111833894309</v>
      </c>
      <c r="K21" s="26">
        <f t="shared" si="5"/>
        <v>6.1489751298335428E-2</v>
      </c>
      <c r="L21" s="37" t="s">
        <v>16</v>
      </c>
      <c r="M21" s="37">
        <v>1</v>
      </c>
      <c r="N21" s="24">
        <f t="shared" si="6"/>
        <v>35986.67</v>
      </c>
      <c r="O21" s="32">
        <f t="shared" si="7"/>
        <v>35986.67</v>
      </c>
    </row>
    <row r="22" spans="1:15" s="33" customFormat="1" ht="27" customHeight="1" x14ac:dyDescent="0.2">
      <c r="A22" s="23">
        <v>14</v>
      </c>
      <c r="B22" s="38" t="s">
        <v>31</v>
      </c>
      <c r="C22" s="25" t="s">
        <v>17</v>
      </c>
      <c r="D22" s="36">
        <v>3090</v>
      </c>
      <c r="E22" s="32">
        <v>5040</v>
      </c>
      <c r="F22" s="32">
        <v>3120</v>
      </c>
      <c r="G22" s="22"/>
      <c r="H22" s="16"/>
      <c r="I22" s="20">
        <f t="shared" si="3"/>
        <v>3750</v>
      </c>
      <c r="J22" s="20">
        <f t="shared" si="4"/>
        <v>1117.2734669721644</v>
      </c>
      <c r="K22" s="26">
        <f t="shared" si="5"/>
        <v>0.29793959119257718</v>
      </c>
      <c r="L22" s="37" t="s">
        <v>16</v>
      </c>
      <c r="M22" s="37">
        <v>1</v>
      </c>
      <c r="N22" s="24">
        <f t="shared" si="6"/>
        <v>3750</v>
      </c>
      <c r="O22" s="32">
        <f>M22*N22</f>
        <v>3750</v>
      </c>
    </row>
    <row r="23" spans="1:15" s="33" customFormat="1" ht="27" customHeight="1" x14ac:dyDescent="0.2">
      <c r="A23" s="23">
        <v>15</v>
      </c>
      <c r="B23" s="38" t="s">
        <v>32</v>
      </c>
      <c r="C23" s="25" t="s">
        <v>17</v>
      </c>
      <c r="D23" s="36">
        <v>3090</v>
      </c>
      <c r="E23" s="32">
        <v>2520</v>
      </c>
      <c r="F23" s="32">
        <v>3120</v>
      </c>
      <c r="G23" s="22"/>
      <c r="H23" s="16"/>
      <c r="I23" s="20">
        <f t="shared" ref="I23:I33" si="8">IF(ISERROR(AVERAGE(D23:H23)),0,AVERAGE(D23:H23))</f>
        <v>2910</v>
      </c>
      <c r="J23" s="20">
        <f t="shared" ref="J23:J33" si="9">IF(ISERROR(STDEVA(D23:H23)),0,STDEVA(D23:H23))</f>
        <v>338.08283008753932</v>
      </c>
      <c r="K23" s="26">
        <f t="shared" ref="K23:K33" si="10">IF(ISERROR(STDEVA(D23:H23)/(SUM(D23:H23)/COUNTIF(D23:H23,"&gt;0"))),0,STDEVA(D23:H23)/(SUM(D23:H23)/COUNTIF(D23:H23,"&gt;0")))</f>
        <v>0.11617966669674891</v>
      </c>
      <c r="L23" s="37" t="s">
        <v>16</v>
      </c>
      <c r="M23" s="37">
        <v>1</v>
      </c>
      <c r="N23" s="24">
        <f t="shared" ref="N23:N33" si="11">IF(ISERROR(ROUND(AVERAGE(D23:H23),2)),0,ROUND(AVERAGE(D23:H23),2))</f>
        <v>2910</v>
      </c>
      <c r="O23" s="32">
        <f t="shared" ref="O23:O33" si="12">M23*N23</f>
        <v>2910</v>
      </c>
    </row>
    <row r="24" spans="1:15" s="33" customFormat="1" ht="27" customHeight="1" x14ac:dyDescent="0.2">
      <c r="A24" s="23">
        <v>16</v>
      </c>
      <c r="B24" s="38" t="s">
        <v>33</v>
      </c>
      <c r="C24" s="25" t="s">
        <v>17</v>
      </c>
      <c r="D24" s="36">
        <v>7050</v>
      </c>
      <c r="E24" s="32">
        <v>5840</v>
      </c>
      <c r="F24" s="32">
        <v>7950</v>
      </c>
      <c r="G24" s="22"/>
      <c r="H24" s="16"/>
      <c r="I24" s="20">
        <f t="shared" si="8"/>
        <v>6946.666666666667</v>
      </c>
      <c r="J24" s="20">
        <f t="shared" si="9"/>
        <v>1058.7886159821178</v>
      </c>
      <c r="K24" s="26">
        <f t="shared" si="10"/>
        <v>0.15241678732947953</v>
      </c>
      <c r="L24" s="37" t="s">
        <v>42</v>
      </c>
      <c r="M24" s="37">
        <v>1</v>
      </c>
      <c r="N24" s="24">
        <f t="shared" si="11"/>
        <v>6946.67</v>
      </c>
      <c r="O24" s="32">
        <f t="shared" si="12"/>
        <v>6946.67</v>
      </c>
    </row>
    <row r="25" spans="1:15" s="33" customFormat="1" ht="27" customHeight="1" x14ac:dyDescent="0.2">
      <c r="A25" s="23">
        <v>17</v>
      </c>
      <c r="B25" s="38" t="s">
        <v>33</v>
      </c>
      <c r="C25" s="25" t="s">
        <v>17</v>
      </c>
      <c r="D25" s="36">
        <v>2820</v>
      </c>
      <c r="E25" s="32">
        <v>2400</v>
      </c>
      <c r="F25" s="32">
        <v>3180</v>
      </c>
      <c r="G25" s="22"/>
      <c r="H25" s="16"/>
      <c r="I25" s="20">
        <f t="shared" si="8"/>
        <v>2800</v>
      </c>
      <c r="J25" s="20">
        <f t="shared" si="9"/>
        <v>390.38442591886269</v>
      </c>
      <c r="K25" s="26">
        <f t="shared" si="10"/>
        <v>0.13942300925673667</v>
      </c>
      <c r="L25" s="37" t="s">
        <v>42</v>
      </c>
      <c r="M25" s="37">
        <v>1</v>
      </c>
      <c r="N25" s="24">
        <f t="shared" si="11"/>
        <v>2800</v>
      </c>
      <c r="O25" s="32">
        <f t="shared" si="12"/>
        <v>2800</v>
      </c>
    </row>
    <row r="26" spans="1:15" s="33" customFormat="1" ht="27" customHeight="1" x14ac:dyDescent="0.2">
      <c r="A26" s="23">
        <v>18</v>
      </c>
      <c r="B26" s="38" t="s">
        <v>34</v>
      </c>
      <c r="C26" s="25" t="s">
        <v>17</v>
      </c>
      <c r="D26" s="36">
        <v>940</v>
      </c>
      <c r="E26" s="32">
        <v>720</v>
      </c>
      <c r="F26" s="32">
        <v>1060</v>
      </c>
      <c r="G26" s="22"/>
      <c r="H26" s="16"/>
      <c r="I26" s="20">
        <f t="shared" si="8"/>
        <v>906.66666666666663</v>
      </c>
      <c r="J26" s="20">
        <f t="shared" si="9"/>
        <v>172.43356208503394</v>
      </c>
      <c r="K26" s="26">
        <f t="shared" si="10"/>
        <v>0.19018407582908156</v>
      </c>
      <c r="L26" s="37" t="s">
        <v>42</v>
      </c>
      <c r="M26" s="37">
        <v>1</v>
      </c>
      <c r="N26" s="24">
        <f t="shared" si="11"/>
        <v>906.67</v>
      </c>
      <c r="O26" s="32">
        <f t="shared" si="12"/>
        <v>906.67</v>
      </c>
    </row>
    <row r="27" spans="1:15" s="33" customFormat="1" ht="27" customHeight="1" x14ac:dyDescent="0.2">
      <c r="A27" s="23">
        <v>19</v>
      </c>
      <c r="B27" s="38" t="s">
        <v>35</v>
      </c>
      <c r="C27" s="25" t="s">
        <v>17</v>
      </c>
      <c r="D27" s="36">
        <v>5170</v>
      </c>
      <c r="E27" s="32">
        <v>4120</v>
      </c>
      <c r="F27" s="32">
        <v>5830</v>
      </c>
      <c r="G27" s="22"/>
      <c r="H27" s="16"/>
      <c r="I27" s="20">
        <f t="shared" si="8"/>
        <v>5040</v>
      </c>
      <c r="J27" s="20">
        <f t="shared" si="9"/>
        <v>862.38042649401541</v>
      </c>
      <c r="K27" s="26">
        <f t="shared" si="10"/>
        <v>0.17110722747897131</v>
      </c>
      <c r="L27" s="37" t="s">
        <v>42</v>
      </c>
      <c r="M27" s="37">
        <v>1</v>
      </c>
      <c r="N27" s="24">
        <f t="shared" si="11"/>
        <v>5040</v>
      </c>
      <c r="O27" s="32">
        <f t="shared" si="12"/>
        <v>5040</v>
      </c>
    </row>
    <row r="28" spans="1:15" s="33" customFormat="1" ht="27" customHeight="1" x14ac:dyDescent="0.2">
      <c r="A28" s="23">
        <v>20</v>
      </c>
      <c r="B28" s="38" t="s">
        <v>36</v>
      </c>
      <c r="C28" s="25" t="s">
        <v>17</v>
      </c>
      <c r="D28" s="36">
        <v>10810</v>
      </c>
      <c r="E28" s="32">
        <v>9080</v>
      </c>
      <c r="F28" s="32">
        <v>12190</v>
      </c>
      <c r="G28" s="22"/>
      <c r="H28" s="16"/>
      <c r="I28" s="20">
        <f t="shared" si="8"/>
        <v>10693.333333333334</v>
      </c>
      <c r="J28" s="20">
        <f t="shared" si="9"/>
        <v>1558.2789651834948</v>
      </c>
      <c r="K28" s="26">
        <f t="shared" si="10"/>
        <v>0.14572434213062607</v>
      </c>
      <c r="L28" s="37" t="s">
        <v>42</v>
      </c>
      <c r="M28" s="37">
        <v>1</v>
      </c>
      <c r="N28" s="24">
        <f t="shared" si="11"/>
        <v>10693.33</v>
      </c>
      <c r="O28" s="32">
        <f t="shared" si="12"/>
        <v>10693.33</v>
      </c>
    </row>
    <row r="29" spans="1:15" s="33" customFormat="1" ht="27" customHeight="1" x14ac:dyDescent="0.2">
      <c r="A29" s="23">
        <v>21</v>
      </c>
      <c r="B29" s="38" t="s">
        <v>37</v>
      </c>
      <c r="C29" s="25" t="s">
        <v>17</v>
      </c>
      <c r="D29" s="36">
        <v>5640</v>
      </c>
      <c r="E29" s="32">
        <v>4800</v>
      </c>
      <c r="F29" s="32">
        <v>6360</v>
      </c>
      <c r="G29" s="22"/>
      <c r="H29" s="16"/>
      <c r="I29" s="20">
        <f t="shared" si="8"/>
        <v>5600</v>
      </c>
      <c r="J29" s="20">
        <f t="shared" si="9"/>
        <v>780.76885183772538</v>
      </c>
      <c r="K29" s="26">
        <f t="shared" si="10"/>
        <v>0.13942300925673667</v>
      </c>
      <c r="L29" s="37" t="s">
        <v>42</v>
      </c>
      <c r="M29" s="37">
        <v>1</v>
      </c>
      <c r="N29" s="24">
        <f t="shared" si="11"/>
        <v>5600</v>
      </c>
      <c r="O29" s="32">
        <f t="shared" si="12"/>
        <v>5600</v>
      </c>
    </row>
    <row r="30" spans="1:15" s="33" customFormat="1" ht="27" customHeight="1" x14ac:dyDescent="0.2">
      <c r="A30" s="23">
        <v>22</v>
      </c>
      <c r="B30" s="38" t="s">
        <v>38</v>
      </c>
      <c r="C30" s="25" t="s">
        <v>17</v>
      </c>
      <c r="D30" s="36">
        <v>5640</v>
      </c>
      <c r="E30" s="32">
        <v>4800</v>
      </c>
      <c r="F30" s="32">
        <v>6360</v>
      </c>
      <c r="G30" s="22"/>
      <c r="H30" s="16"/>
      <c r="I30" s="20">
        <f t="shared" ref="I30:I31" si="13">IF(ISERROR(AVERAGE(D30:H30)),0,AVERAGE(D30:H30))</f>
        <v>5600</v>
      </c>
      <c r="J30" s="20">
        <f t="shared" ref="J30:J31" si="14">IF(ISERROR(STDEVA(D30:H30)),0,STDEVA(D30:H30))</f>
        <v>780.76885183772538</v>
      </c>
      <c r="K30" s="26">
        <f t="shared" ref="K30:K31" si="15">IF(ISERROR(STDEVA(D30:H30)/(SUM(D30:H30)/COUNTIF(D30:H30,"&gt;0"))),0,STDEVA(D30:H30)/(SUM(D30:H30)/COUNTIF(D30:H30,"&gt;0")))</f>
        <v>0.13942300925673667</v>
      </c>
      <c r="L30" s="37" t="s">
        <v>42</v>
      </c>
      <c r="M30" s="37">
        <v>1</v>
      </c>
      <c r="N30" s="24">
        <f t="shared" ref="N30:N31" si="16">IF(ISERROR(ROUND(AVERAGE(D30:H30),2)),0,ROUND(AVERAGE(D30:H30),2))</f>
        <v>5600</v>
      </c>
      <c r="O30" s="32">
        <f t="shared" ref="O30:O31" si="17">M30*N30</f>
        <v>5600</v>
      </c>
    </row>
    <row r="31" spans="1:15" s="33" customFormat="1" ht="27" customHeight="1" x14ac:dyDescent="0.2">
      <c r="A31" s="23">
        <v>23</v>
      </c>
      <c r="B31" s="39" t="s">
        <v>39</v>
      </c>
      <c r="C31" s="25" t="s">
        <v>17</v>
      </c>
      <c r="D31" s="36">
        <v>8930</v>
      </c>
      <c r="E31" s="32">
        <v>7440</v>
      </c>
      <c r="F31" s="32">
        <v>10070</v>
      </c>
      <c r="G31" s="22"/>
      <c r="H31" s="16"/>
      <c r="I31" s="20">
        <f t="shared" si="13"/>
        <v>8813.3333333333339</v>
      </c>
      <c r="J31" s="20">
        <f t="shared" si="14"/>
        <v>1318.8757838907075</v>
      </c>
      <c r="K31" s="26">
        <f t="shared" si="15"/>
        <v>0.14964551254433139</v>
      </c>
      <c r="L31" s="37" t="s">
        <v>42</v>
      </c>
      <c r="M31" s="37">
        <v>1</v>
      </c>
      <c r="N31" s="24">
        <f t="shared" si="16"/>
        <v>8813.33</v>
      </c>
      <c r="O31" s="32">
        <f t="shared" si="17"/>
        <v>8813.33</v>
      </c>
    </row>
    <row r="32" spans="1:15" s="33" customFormat="1" ht="27" customHeight="1" x14ac:dyDescent="0.2">
      <c r="A32" s="23">
        <v>22</v>
      </c>
      <c r="B32" s="38" t="s">
        <v>40</v>
      </c>
      <c r="C32" s="25" t="s">
        <v>17</v>
      </c>
      <c r="D32" s="36">
        <v>5170</v>
      </c>
      <c r="E32" s="32">
        <v>4320</v>
      </c>
      <c r="F32" s="32">
        <v>5830</v>
      </c>
      <c r="G32" s="22"/>
      <c r="H32" s="16"/>
      <c r="I32" s="20">
        <f t="shared" si="8"/>
        <v>5106.666666666667</v>
      </c>
      <c r="J32" s="20">
        <f t="shared" si="9"/>
        <v>756.98965206489834</v>
      </c>
      <c r="K32" s="26">
        <f t="shared" si="10"/>
        <v>0.14823557155317851</v>
      </c>
      <c r="L32" s="37" t="s">
        <v>42</v>
      </c>
      <c r="M32" s="37">
        <v>1</v>
      </c>
      <c r="N32" s="24">
        <f t="shared" si="11"/>
        <v>5106.67</v>
      </c>
      <c r="O32" s="32">
        <f t="shared" si="12"/>
        <v>5106.67</v>
      </c>
    </row>
    <row r="33" spans="1:16" s="33" customFormat="1" ht="27" customHeight="1" x14ac:dyDescent="0.2">
      <c r="A33" s="23">
        <v>23</v>
      </c>
      <c r="B33" s="39" t="s">
        <v>41</v>
      </c>
      <c r="C33" s="25" t="s">
        <v>17</v>
      </c>
      <c r="D33" s="36">
        <v>7520</v>
      </c>
      <c r="E33" s="32">
        <v>6320</v>
      </c>
      <c r="F33" s="32">
        <v>8480</v>
      </c>
      <c r="G33" s="22"/>
      <c r="H33" s="16"/>
      <c r="I33" s="20">
        <f t="shared" si="8"/>
        <v>7440</v>
      </c>
      <c r="J33" s="20">
        <f t="shared" si="9"/>
        <v>1082.2199406774946</v>
      </c>
      <c r="K33" s="26">
        <f t="shared" si="10"/>
        <v>0.1454596694458998</v>
      </c>
      <c r="L33" s="37" t="s">
        <v>42</v>
      </c>
      <c r="M33" s="37">
        <v>1</v>
      </c>
      <c r="N33" s="24">
        <f t="shared" si="11"/>
        <v>7440</v>
      </c>
      <c r="O33" s="32">
        <f t="shared" si="12"/>
        <v>7440</v>
      </c>
    </row>
    <row r="34" spans="1:16" x14ac:dyDescent="0.25">
      <c r="A34" s="8"/>
      <c r="B34" s="47" t="s">
        <v>15</v>
      </c>
      <c r="C34" s="47"/>
      <c r="D34" s="36">
        <f>SUM(D9:D33)</f>
        <v>152390</v>
      </c>
      <c r="E34" s="42">
        <f>SUM(E9:E33)</f>
        <v>156200</v>
      </c>
      <c r="F34" s="42">
        <f>SUM(F9:F33)</f>
        <v>160950</v>
      </c>
      <c r="G34" s="8"/>
      <c r="H34" s="8"/>
      <c r="I34" s="9"/>
      <c r="J34" s="8"/>
      <c r="K34" s="10"/>
      <c r="L34" s="8"/>
      <c r="M34" s="11"/>
      <c r="N34" s="12" t="s">
        <v>14</v>
      </c>
      <c r="O34" s="34">
        <f>SUM(O9:O33)</f>
        <v>156513.34</v>
      </c>
      <c r="P34" s="33"/>
    </row>
    <row r="35" spans="1:16" ht="11.25" customHeight="1" x14ac:dyDescent="0.25">
      <c r="A35" s="8"/>
      <c r="B35" s="29"/>
      <c r="C35" s="29"/>
      <c r="D35" s="8"/>
      <c r="E35" s="8"/>
      <c r="F35" s="48"/>
      <c r="G35" s="48"/>
      <c r="H35" s="48"/>
      <c r="I35" s="48"/>
      <c r="J35" s="48"/>
      <c r="K35" s="48"/>
      <c r="L35" s="48"/>
      <c r="M35" s="48"/>
      <c r="N35" s="48"/>
      <c r="O35" s="13"/>
      <c r="P35" s="33"/>
    </row>
    <row r="36" spans="1:16" ht="12" customHeight="1" x14ac:dyDescent="0.25">
      <c r="A36" s="14"/>
      <c r="B36" s="29"/>
      <c r="C36" s="29"/>
      <c r="D36" s="8"/>
      <c r="E36" s="8"/>
      <c r="F36" s="49"/>
      <c r="G36" s="49"/>
      <c r="H36" s="49"/>
      <c r="I36" s="9"/>
      <c r="J36" s="8"/>
      <c r="K36" s="10"/>
      <c r="L36" s="8"/>
      <c r="M36" s="11"/>
      <c r="N36" s="8"/>
      <c r="O36" s="13"/>
      <c r="P36" s="33"/>
    </row>
    <row r="40" spans="1:16" x14ac:dyDescent="0.25">
      <c r="B40" s="35"/>
      <c r="C40" s="35"/>
    </row>
    <row r="41" spans="1:16" x14ac:dyDescent="0.25">
      <c r="B41" s="19"/>
      <c r="C41" s="19"/>
    </row>
    <row r="42" spans="1:16" x14ac:dyDescent="0.25">
      <c r="B42" s="35"/>
      <c r="C42" s="35"/>
    </row>
    <row r="43" spans="1:16" x14ac:dyDescent="0.25">
      <c r="B43" s="35"/>
      <c r="C43" s="35"/>
    </row>
    <row r="44" spans="1:16" x14ac:dyDescent="0.25">
      <c r="B44" s="19"/>
      <c r="C44" s="19"/>
    </row>
  </sheetData>
  <mergeCells count="18">
    <mergeCell ref="B34:C34"/>
    <mergeCell ref="F35:N35"/>
    <mergeCell ref="F36:H36"/>
    <mergeCell ref="B1:N1"/>
    <mergeCell ref="B2:O2"/>
    <mergeCell ref="B3:O3"/>
    <mergeCell ref="J5:J7"/>
    <mergeCell ref="K5:K7"/>
    <mergeCell ref="L5:L7"/>
    <mergeCell ref="M5:M7"/>
    <mergeCell ref="N5:N7"/>
    <mergeCell ref="O5:O7"/>
    <mergeCell ref="D7:H7"/>
    <mergeCell ref="A5:A7"/>
    <mergeCell ref="B5:B7"/>
    <mergeCell ref="C5:C7"/>
    <mergeCell ref="D5:H5"/>
    <mergeCell ref="I5:I7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F0A2-AA71-4356-9D54-B3AE649D2D63}">
  <sheetPr>
    <pageSetUpPr fitToPage="1"/>
  </sheetPr>
  <dimension ref="A1:P44"/>
  <sheetViews>
    <sheetView tabSelected="1" zoomScale="115" zoomScaleNormal="115" workbookViewId="0">
      <selection activeCell="B10" sqref="B10"/>
    </sheetView>
  </sheetViews>
  <sheetFormatPr defaultRowHeight="15" x14ac:dyDescent="0.25"/>
  <cols>
    <col min="1" max="1" width="4.140625" style="30" customWidth="1"/>
    <col min="2" max="2" width="26.140625" style="30" customWidth="1"/>
    <col min="3" max="3" width="13.140625" style="30" customWidth="1"/>
    <col min="4" max="4" width="13.28515625" style="30" customWidth="1"/>
    <col min="5" max="5" width="13.140625" style="30" customWidth="1"/>
    <col min="6" max="6" width="13.7109375" style="30" customWidth="1"/>
    <col min="7" max="7" width="2.7109375" style="30" customWidth="1"/>
    <col min="8" max="8" width="2.85546875" style="30" customWidth="1"/>
    <col min="9" max="9" width="8" style="30" customWidth="1"/>
    <col min="10" max="10" width="9.7109375" style="30" customWidth="1"/>
    <col min="11" max="11" width="9.140625" style="30"/>
    <col min="12" max="12" width="8.140625" style="30" customWidth="1"/>
    <col min="13" max="13" width="9.140625" style="30"/>
    <col min="14" max="14" width="10.42578125" style="30" customWidth="1"/>
    <col min="15" max="15" width="13" style="30" customWidth="1"/>
    <col min="16" max="16" width="19.85546875" style="30" customWidth="1"/>
    <col min="17" max="16384" width="9.140625" style="30"/>
  </cols>
  <sheetData>
    <row r="1" spans="1:15" ht="16.5" customHeight="1" x14ac:dyDescent="0.25">
      <c r="A1" s="1"/>
      <c r="B1" s="50" t="s">
        <v>11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2"/>
    </row>
    <row r="2" spans="1:15" s="31" customFormat="1" ht="16.5" customHeight="1" x14ac:dyDescent="0.25">
      <c r="A2" s="21"/>
      <c r="B2" s="51" t="s">
        <v>47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15" customHeight="1" x14ac:dyDescent="0.25">
      <c r="B3" s="52" t="s">
        <v>10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10.5" customHeight="1" x14ac:dyDescent="0.25">
      <c r="A4" s="1"/>
      <c r="B4" s="1"/>
      <c r="C4" s="1"/>
      <c r="D4" s="1"/>
      <c r="E4" s="2"/>
      <c r="F4" s="2"/>
      <c r="G4" s="2"/>
      <c r="H4" s="2"/>
      <c r="I4" s="2"/>
      <c r="J4" s="4"/>
      <c r="K4" s="5"/>
      <c r="L4" s="4"/>
      <c r="M4" s="2"/>
      <c r="N4" s="3"/>
      <c r="O4" s="2"/>
    </row>
    <row r="5" spans="1:15" ht="12.75" customHeight="1" x14ac:dyDescent="0.25">
      <c r="A5" s="43" t="s">
        <v>9</v>
      </c>
      <c r="B5" s="43" t="s">
        <v>0</v>
      </c>
      <c r="C5" s="44" t="s">
        <v>13</v>
      </c>
      <c r="D5" s="43" t="s">
        <v>1</v>
      </c>
      <c r="E5" s="43"/>
      <c r="F5" s="43"/>
      <c r="G5" s="43"/>
      <c r="H5" s="43"/>
      <c r="I5" s="43" t="s">
        <v>2</v>
      </c>
      <c r="J5" s="53" t="s">
        <v>3</v>
      </c>
      <c r="K5" s="53" t="s">
        <v>4</v>
      </c>
      <c r="L5" s="43" t="s">
        <v>5</v>
      </c>
      <c r="M5" s="43" t="s">
        <v>6</v>
      </c>
      <c r="N5" s="54" t="s">
        <v>12</v>
      </c>
      <c r="O5" s="55" t="s">
        <v>7</v>
      </c>
    </row>
    <row r="6" spans="1:15" ht="52.5" customHeight="1" x14ac:dyDescent="0.25">
      <c r="A6" s="43"/>
      <c r="B6" s="43"/>
      <c r="C6" s="45"/>
      <c r="D6" s="27" t="s">
        <v>43</v>
      </c>
      <c r="E6" s="27" t="s">
        <v>44</v>
      </c>
      <c r="F6" s="27" t="s">
        <v>45</v>
      </c>
      <c r="G6" s="40">
        <v>4</v>
      </c>
      <c r="H6" s="40">
        <v>5</v>
      </c>
      <c r="I6" s="43"/>
      <c r="J6" s="53"/>
      <c r="K6" s="53"/>
      <c r="L6" s="43"/>
      <c r="M6" s="43"/>
      <c r="N6" s="54"/>
      <c r="O6" s="55"/>
    </row>
    <row r="7" spans="1:15" ht="16.5" customHeight="1" x14ac:dyDescent="0.25">
      <c r="A7" s="43"/>
      <c r="B7" s="43"/>
      <c r="C7" s="46"/>
      <c r="D7" s="43" t="s">
        <v>8</v>
      </c>
      <c r="E7" s="43"/>
      <c r="F7" s="43"/>
      <c r="G7" s="43"/>
      <c r="H7" s="43"/>
      <c r="I7" s="43"/>
      <c r="J7" s="53"/>
      <c r="K7" s="53"/>
      <c r="L7" s="43"/>
      <c r="M7" s="43"/>
      <c r="N7" s="54"/>
      <c r="O7" s="55"/>
    </row>
    <row r="8" spans="1:15" ht="12.75" customHeight="1" x14ac:dyDescent="0.25">
      <c r="A8" s="17">
        <v>1</v>
      </c>
      <c r="B8" s="40">
        <v>2</v>
      </c>
      <c r="C8" s="18">
        <v>3</v>
      </c>
      <c r="D8" s="41">
        <v>4</v>
      </c>
      <c r="E8" s="41">
        <v>5</v>
      </c>
      <c r="F8" s="41">
        <v>6</v>
      </c>
      <c r="G8" s="41"/>
      <c r="H8" s="41"/>
      <c r="I8" s="41">
        <v>7</v>
      </c>
      <c r="J8" s="6">
        <v>8</v>
      </c>
      <c r="K8" s="6">
        <v>9</v>
      </c>
      <c r="L8" s="41">
        <v>10</v>
      </c>
      <c r="M8" s="41">
        <v>11</v>
      </c>
      <c r="N8" s="41">
        <v>12</v>
      </c>
      <c r="O8" s="7">
        <v>13</v>
      </c>
    </row>
    <row r="9" spans="1:15" s="33" customFormat="1" ht="34.5" customHeight="1" x14ac:dyDescent="0.2">
      <c r="A9" s="23">
        <v>1</v>
      </c>
      <c r="B9" s="38" t="s">
        <v>18</v>
      </c>
      <c r="C9" s="25" t="s">
        <v>17</v>
      </c>
      <c r="D9" s="36">
        <v>6180</v>
      </c>
      <c r="E9" s="32">
        <v>7600</v>
      </c>
      <c r="F9" s="32">
        <v>6280</v>
      </c>
      <c r="G9" s="22"/>
      <c r="H9" s="16"/>
      <c r="I9" s="20">
        <f t="shared" ref="I9:I33" si="0">IF(ISERROR(AVERAGE(D9:H9)),0,AVERAGE(D9:H9))</f>
        <v>6686.666666666667</v>
      </c>
      <c r="J9" s="20">
        <f t="shared" ref="J9:J33" si="1">IF(ISERROR(STDEVA(D9:H9)),0,STDEVA(D9:H9))</f>
        <v>792.54863152574637</v>
      </c>
      <c r="K9" s="26">
        <f t="shared" ref="K9:K33" si="2">IF(ISERROR(STDEVA(D9:H9)/(SUM(D9:H9)/COUNTIF(D9:H9,"&gt;0"))),0,STDEVA(D9:H9)/(SUM(D9:H9)/COUNTIF(D9:H9,"&gt;0")))</f>
        <v>0.11852671458510664</v>
      </c>
      <c r="L9" s="37" t="s">
        <v>16</v>
      </c>
      <c r="M9" s="37">
        <v>1</v>
      </c>
      <c r="N9" s="24">
        <f>IF(ISERROR(ROUND(AVERAGE(D9:H9),2)),0,ROUND(AVERAGE(D9:H9),2))</f>
        <v>6686.67</v>
      </c>
      <c r="O9" s="32">
        <f>M9*N9</f>
        <v>6686.67</v>
      </c>
    </row>
    <row r="10" spans="1:15" s="33" customFormat="1" ht="34.5" customHeight="1" x14ac:dyDescent="0.2">
      <c r="A10" s="23">
        <v>2</v>
      </c>
      <c r="B10" s="38" t="s">
        <v>19</v>
      </c>
      <c r="C10" s="25" t="s">
        <v>17</v>
      </c>
      <c r="D10" s="36">
        <v>9270</v>
      </c>
      <c r="E10" s="32">
        <v>11400</v>
      </c>
      <c r="F10" s="32">
        <v>9360</v>
      </c>
      <c r="G10" s="22"/>
      <c r="H10" s="16"/>
      <c r="I10" s="20">
        <f t="shared" si="0"/>
        <v>10010</v>
      </c>
      <c r="J10" s="20">
        <f t="shared" si="1"/>
        <v>1204.6161214262409</v>
      </c>
      <c r="K10" s="26">
        <f t="shared" si="2"/>
        <v>0.12034127087175234</v>
      </c>
      <c r="L10" s="37" t="s">
        <v>16</v>
      </c>
      <c r="M10" s="37">
        <v>1</v>
      </c>
      <c r="N10" s="24">
        <f t="shared" ref="N10:N33" si="3">IF(ISERROR(ROUND(AVERAGE(D10:H10),2)),0,ROUND(AVERAGE(D10:H10),2))</f>
        <v>10010</v>
      </c>
      <c r="O10" s="32">
        <f t="shared" ref="O10:O21" si="4">M10*N10</f>
        <v>10010</v>
      </c>
    </row>
    <row r="11" spans="1:15" s="33" customFormat="1" ht="34.5" customHeight="1" x14ac:dyDescent="0.2">
      <c r="A11" s="23">
        <v>3</v>
      </c>
      <c r="B11" s="38" t="s">
        <v>20</v>
      </c>
      <c r="C11" s="25" t="s">
        <v>17</v>
      </c>
      <c r="D11" s="36">
        <v>3090</v>
      </c>
      <c r="E11" s="32">
        <v>5320</v>
      </c>
      <c r="F11" s="32">
        <v>3120</v>
      </c>
      <c r="G11" s="22"/>
      <c r="H11" s="16"/>
      <c r="I11" s="20">
        <f t="shared" si="0"/>
        <v>3843.3333333333335</v>
      </c>
      <c r="J11" s="20">
        <f t="shared" si="1"/>
        <v>1278.918814207271</v>
      </c>
      <c r="K11" s="26">
        <f t="shared" si="2"/>
        <v>0.3327629178336351</v>
      </c>
      <c r="L11" s="37" t="s">
        <v>16</v>
      </c>
      <c r="M11" s="37">
        <v>1</v>
      </c>
      <c r="N11" s="24">
        <f t="shared" si="3"/>
        <v>3843.33</v>
      </c>
      <c r="O11" s="32">
        <f t="shared" si="4"/>
        <v>3843.33</v>
      </c>
    </row>
    <row r="12" spans="1:15" s="33" customFormat="1" ht="34.5" customHeight="1" x14ac:dyDescent="0.2">
      <c r="A12" s="23">
        <v>4</v>
      </c>
      <c r="B12" s="38" t="s">
        <v>21</v>
      </c>
      <c r="C12" s="25" t="s">
        <v>17</v>
      </c>
      <c r="D12" s="36">
        <v>3090</v>
      </c>
      <c r="E12" s="32">
        <v>5320</v>
      </c>
      <c r="F12" s="32">
        <v>3120</v>
      </c>
      <c r="G12" s="22"/>
      <c r="H12" s="16"/>
      <c r="I12" s="20">
        <f t="shared" si="0"/>
        <v>3843.3333333333335</v>
      </c>
      <c r="J12" s="20">
        <f t="shared" si="1"/>
        <v>1278.918814207271</v>
      </c>
      <c r="K12" s="26">
        <f t="shared" si="2"/>
        <v>0.3327629178336351</v>
      </c>
      <c r="L12" s="37" t="s">
        <v>16</v>
      </c>
      <c r="M12" s="37">
        <v>1</v>
      </c>
      <c r="N12" s="24">
        <f t="shared" si="3"/>
        <v>3843.33</v>
      </c>
      <c r="O12" s="32">
        <f t="shared" si="4"/>
        <v>3843.33</v>
      </c>
    </row>
    <row r="13" spans="1:15" s="33" customFormat="1" ht="34.5" customHeight="1" x14ac:dyDescent="0.2">
      <c r="A13" s="23">
        <v>5</v>
      </c>
      <c r="B13" s="38" t="s">
        <v>22</v>
      </c>
      <c r="C13" s="25" t="s">
        <v>17</v>
      </c>
      <c r="D13" s="36">
        <v>6180</v>
      </c>
      <c r="E13" s="32">
        <v>7600</v>
      </c>
      <c r="F13" s="32">
        <v>6240</v>
      </c>
      <c r="G13" s="22"/>
      <c r="H13" s="16"/>
      <c r="I13" s="20">
        <f t="shared" si="0"/>
        <v>6673.333333333333</v>
      </c>
      <c r="J13" s="20">
        <f t="shared" si="1"/>
        <v>803.07741428416068</v>
      </c>
      <c r="K13" s="26">
        <f t="shared" si="2"/>
        <v>0.12034127087175235</v>
      </c>
      <c r="L13" s="37" t="s">
        <v>16</v>
      </c>
      <c r="M13" s="37">
        <v>1</v>
      </c>
      <c r="N13" s="24">
        <f t="shared" si="3"/>
        <v>6673.33</v>
      </c>
      <c r="O13" s="32">
        <f t="shared" si="4"/>
        <v>6673.33</v>
      </c>
    </row>
    <row r="14" spans="1:15" s="33" customFormat="1" ht="34.5" customHeight="1" x14ac:dyDescent="0.2">
      <c r="A14" s="23">
        <v>6</v>
      </c>
      <c r="B14" s="38" t="s">
        <v>23</v>
      </c>
      <c r="C14" s="25" t="s">
        <v>17</v>
      </c>
      <c r="D14" s="36">
        <v>3090</v>
      </c>
      <c r="E14" s="32">
        <v>3800</v>
      </c>
      <c r="F14" s="32">
        <v>3120</v>
      </c>
      <c r="G14" s="22"/>
      <c r="H14" s="16"/>
      <c r="I14" s="20">
        <f t="shared" si="0"/>
        <v>3336.6666666666665</v>
      </c>
      <c r="J14" s="20">
        <f t="shared" si="1"/>
        <v>401.53870714208034</v>
      </c>
      <c r="K14" s="26">
        <f t="shared" si="2"/>
        <v>0.12034127087175235</v>
      </c>
      <c r="L14" s="37" t="s">
        <v>16</v>
      </c>
      <c r="M14" s="37">
        <v>1</v>
      </c>
      <c r="N14" s="24">
        <f t="shared" si="3"/>
        <v>3336.67</v>
      </c>
      <c r="O14" s="32">
        <f t="shared" si="4"/>
        <v>3336.67</v>
      </c>
    </row>
    <row r="15" spans="1:15" s="33" customFormat="1" ht="34.5" customHeight="1" x14ac:dyDescent="0.2">
      <c r="A15" s="23">
        <v>7</v>
      </c>
      <c r="B15" s="38" t="s">
        <v>24</v>
      </c>
      <c r="C15" s="25" t="s">
        <v>17</v>
      </c>
      <c r="D15" s="36">
        <v>3090</v>
      </c>
      <c r="E15" s="32">
        <v>3800</v>
      </c>
      <c r="F15" s="32">
        <v>3120</v>
      </c>
      <c r="G15" s="22"/>
      <c r="H15" s="16"/>
      <c r="I15" s="20">
        <f t="shared" si="0"/>
        <v>3336.6666666666665</v>
      </c>
      <c r="J15" s="20">
        <f t="shared" si="1"/>
        <v>401.53870714208034</v>
      </c>
      <c r="K15" s="26">
        <f t="shared" si="2"/>
        <v>0.12034127087175235</v>
      </c>
      <c r="L15" s="37" t="s">
        <v>16</v>
      </c>
      <c r="M15" s="37">
        <v>1</v>
      </c>
      <c r="N15" s="24">
        <f t="shared" si="3"/>
        <v>3336.67</v>
      </c>
      <c r="O15" s="32">
        <f t="shared" si="4"/>
        <v>3336.67</v>
      </c>
    </row>
    <row r="16" spans="1:15" s="33" customFormat="1" ht="34.5" customHeight="1" x14ac:dyDescent="0.2">
      <c r="A16" s="23">
        <v>8</v>
      </c>
      <c r="B16" s="38" t="s">
        <v>25</v>
      </c>
      <c r="C16" s="25" t="s">
        <v>17</v>
      </c>
      <c r="D16" s="36">
        <v>3090</v>
      </c>
      <c r="E16" s="32">
        <v>4560</v>
      </c>
      <c r="F16" s="32">
        <v>3120</v>
      </c>
      <c r="G16" s="22"/>
      <c r="H16" s="16"/>
      <c r="I16" s="20">
        <f t="shared" si="0"/>
        <v>3590</v>
      </c>
      <c r="J16" s="20">
        <f t="shared" si="1"/>
        <v>840.17855245179874</v>
      </c>
      <c r="K16" s="26">
        <f t="shared" si="2"/>
        <v>0.23403302296707484</v>
      </c>
      <c r="L16" s="37" t="s">
        <v>16</v>
      </c>
      <c r="M16" s="37">
        <v>1</v>
      </c>
      <c r="N16" s="24">
        <f t="shared" si="3"/>
        <v>3590</v>
      </c>
      <c r="O16" s="32">
        <f t="shared" si="4"/>
        <v>3590</v>
      </c>
    </row>
    <row r="17" spans="1:15" s="33" customFormat="1" ht="34.5" customHeight="1" x14ac:dyDescent="0.2">
      <c r="A17" s="23">
        <v>9</v>
      </c>
      <c r="B17" s="38" t="s">
        <v>26</v>
      </c>
      <c r="C17" s="25" t="s">
        <v>17</v>
      </c>
      <c r="D17" s="36">
        <v>3090</v>
      </c>
      <c r="E17" s="32">
        <v>4560</v>
      </c>
      <c r="F17" s="32">
        <v>3120</v>
      </c>
      <c r="G17" s="22"/>
      <c r="H17" s="16"/>
      <c r="I17" s="20">
        <f t="shared" si="0"/>
        <v>3590</v>
      </c>
      <c r="J17" s="20">
        <f t="shared" si="1"/>
        <v>840.17855245179874</v>
      </c>
      <c r="K17" s="26">
        <f t="shared" si="2"/>
        <v>0.23403302296707484</v>
      </c>
      <c r="L17" s="37" t="s">
        <v>16</v>
      </c>
      <c r="M17" s="37">
        <v>1</v>
      </c>
      <c r="N17" s="24">
        <f t="shared" si="3"/>
        <v>3590</v>
      </c>
      <c r="O17" s="32">
        <f t="shared" si="4"/>
        <v>3590</v>
      </c>
    </row>
    <row r="18" spans="1:15" s="33" customFormat="1" ht="34.5" customHeight="1" x14ac:dyDescent="0.2">
      <c r="A18" s="23">
        <v>10</v>
      </c>
      <c r="B18" s="38" t="s">
        <v>27</v>
      </c>
      <c r="C18" s="25" t="s">
        <v>17</v>
      </c>
      <c r="D18" s="36">
        <v>3090</v>
      </c>
      <c r="E18" s="32">
        <v>4560</v>
      </c>
      <c r="F18" s="32">
        <v>3120</v>
      </c>
      <c r="G18" s="22"/>
      <c r="H18" s="16"/>
      <c r="I18" s="20">
        <f t="shared" si="0"/>
        <v>3590</v>
      </c>
      <c r="J18" s="20">
        <f t="shared" si="1"/>
        <v>840.17855245179874</v>
      </c>
      <c r="K18" s="26">
        <f t="shared" si="2"/>
        <v>0.23403302296707484</v>
      </c>
      <c r="L18" s="37" t="s">
        <v>16</v>
      </c>
      <c r="M18" s="37">
        <v>1</v>
      </c>
      <c r="N18" s="24">
        <f t="shared" si="3"/>
        <v>3590</v>
      </c>
      <c r="O18" s="32">
        <f t="shared" si="4"/>
        <v>3590</v>
      </c>
    </row>
    <row r="19" spans="1:15" s="33" customFormat="1" ht="34.5" customHeight="1" x14ac:dyDescent="0.2">
      <c r="A19" s="23">
        <v>11</v>
      </c>
      <c r="B19" s="38" t="s">
        <v>28</v>
      </c>
      <c r="C19" s="25" t="s">
        <v>17</v>
      </c>
      <c r="D19" s="36">
        <v>3090</v>
      </c>
      <c r="E19" s="32">
        <v>3800</v>
      </c>
      <c r="F19" s="32">
        <v>3120</v>
      </c>
      <c r="G19" s="22"/>
      <c r="H19" s="16"/>
      <c r="I19" s="20">
        <f t="shared" si="0"/>
        <v>3336.6666666666665</v>
      </c>
      <c r="J19" s="20">
        <f t="shared" si="1"/>
        <v>401.53870714208034</v>
      </c>
      <c r="K19" s="26">
        <f t="shared" si="2"/>
        <v>0.12034127087175235</v>
      </c>
      <c r="L19" s="37" t="s">
        <v>16</v>
      </c>
      <c r="M19" s="37">
        <v>1</v>
      </c>
      <c r="N19" s="24">
        <f t="shared" si="3"/>
        <v>3336.67</v>
      </c>
      <c r="O19" s="32">
        <f t="shared" si="4"/>
        <v>3336.67</v>
      </c>
    </row>
    <row r="20" spans="1:15" s="33" customFormat="1" ht="34.5" customHeight="1" x14ac:dyDescent="0.2">
      <c r="A20" s="23">
        <v>12</v>
      </c>
      <c r="B20" s="38" t="s">
        <v>29</v>
      </c>
      <c r="C20" s="25" t="s">
        <v>17</v>
      </c>
      <c r="D20" s="36">
        <v>3090</v>
      </c>
      <c r="E20" s="32">
        <v>3040</v>
      </c>
      <c r="F20" s="32">
        <v>3120</v>
      </c>
      <c r="G20" s="22"/>
      <c r="H20" s="16"/>
      <c r="I20" s="20">
        <f t="shared" si="0"/>
        <v>3083.3333333333335</v>
      </c>
      <c r="J20" s="20">
        <f t="shared" si="1"/>
        <v>40.414518843273804</v>
      </c>
      <c r="K20" s="26">
        <f t="shared" si="2"/>
        <v>1.3107411516737449E-2</v>
      </c>
      <c r="L20" s="37" t="s">
        <v>16</v>
      </c>
      <c r="M20" s="37">
        <v>1</v>
      </c>
      <c r="N20" s="24">
        <f t="shared" si="3"/>
        <v>3083.33</v>
      </c>
      <c r="O20" s="32">
        <f t="shared" si="4"/>
        <v>3083.33</v>
      </c>
    </row>
    <row r="21" spans="1:15" s="33" customFormat="1" ht="34.5" customHeight="1" x14ac:dyDescent="0.2">
      <c r="A21" s="23">
        <v>13</v>
      </c>
      <c r="B21" s="38" t="s">
        <v>30</v>
      </c>
      <c r="C21" s="25" t="s">
        <v>17</v>
      </c>
      <c r="D21" s="36">
        <v>37080</v>
      </c>
      <c r="E21" s="32">
        <v>33440</v>
      </c>
      <c r="F21" s="32">
        <v>37440</v>
      </c>
      <c r="G21" s="22"/>
      <c r="H21" s="16"/>
      <c r="I21" s="20">
        <f t="shared" si="0"/>
        <v>35986.666666666664</v>
      </c>
      <c r="J21" s="20">
        <f t="shared" si="1"/>
        <v>2212.8111833894309</v>
      </c>
      <c r="K21" s="26">
        <f t="shared" si="2"/>
        <v>6.1489751298335428E-2</v>
      </c>
      <c r="L21" s="37" t="s">
        <v>16</v>
      </c>
      <c r="M21" s="37">
        <v>1</v>
      </c>
      <c r="N21" s="24">
        <f t="shared" si="3"/>
        <v>35986.67</v>
      </c>
      <c r="O21" s="32">
        <f t="shared" si="4"/>
        <v>35986.67</v>
      </c>
    </row>
    <row r="22" spans="1:15" s="33" customFormat="1" ht="27" customHeight="1" x14ac:dyDescent="0.2">
      <c r="A22" s="23">
        <v>14</v>
      </c>
      <c r="B22" s="38" t="s">
        <v>31</v>
      </c>
      <c r="C22" s="25" t="s">
        <v>17</v>
      </c>
      <c r="D22" s="36">
        <v>3090</v>
      </c>
      <c r="E22" s="32">
        <v>5040</v>
      </c>
      <c r="F22" s="32">
        <v>3120</v>
      </c>
      <c r="G22" s="22"/>
      <c r="H22" s="16"/>
      <c r="I22" s="20">
        <f t="shared" si="0"/>
        <v>3750</v>
      </c>
      <c r="J22" s="20">
        <f t="shared" si="1"/>
        <v>1117.2734669721644</v>
      </c>
      <c r="K22" s="26">
        <f t="shared" si="2"/>
        <v>0.29793959119257718</v>
      </c>
      <c r="L22" s="37" t="s">
        <v>16</v>
      </c>
      <c r="M22" s="37">
        <v>1</v>
      </c>
      <c r="N22" s="24">
        <f t="shared" si="3"/>
        <v>3750</v>
      </c>
      <c r="O22" s="32">
        <f>M22*N22</f>
        <v>3750</v>
      </c>
    </row>
    <row r="23" spans="1:15" s="33" customFormat="1" ht="27" customHeight="1" x14ac:dyDescent="0.2">
      <c r="A23" s="23">
        <v>15</v>
      </c>
      <c r="B23" s="38" t="s">
        <v>32</v>
      </c>
      <c r="C23" s="25" t="s">
        <v>17</v>
      </c>
      <c r="D23" s="36">
        <v>3090</v>
      </c>
      <c r="E23" s="32">
        <v>2520</v>
      </c>
      <c r="F23" s="32">
        <v>3120</v>
      </c>
      <c r="G23" s="22"/>
      <c r="H23" s="16"/>
      <c r="I23" s="20">
        <f t="shared" si="0"/>
        <v>2910</v>
      </c>
      <c r="J23" s="20">
        <f t="shared" si="1"/>
        <v>338.08283008753932</v>
      </c>
      <c r="K23" s="26">
        <f t="shared" si="2"/>
        <v>0.11617966669674891</v>
      </c>
      <c r="L23" s="37" t="s">
        <v>16</v>
      </c>
      <c r="M23" s="37">
        <v>1</v>
      </c>
      <c r="N23" s="24">
        <f t="shared" si="3"/>
        <v>2910</v>
      </c>
      <c r="O23" s="32">
        <f t="shared" ref="O23:O33" si="5">M23*N23</f>
        <v>2910</v>
      </c>
    </row>
    <row r="24" spans="1:15" s="33" customFormat="1" ht="27" customHeight="1" x14ac:dyDescent="0.2">
      <c r="A24" s="23">
        <v>16</v>
      </c>
      <c r="B24" s="38" t="s">
        <v>33</v>
      </c>
      <c r="C24" s="25" t="s">
        <v>17</v>
      </c>
      <c r="D24" s="36">
        <v>7050</v>
      </c>
      <c r="E24" s="32">
        <v>5840</v>
      </c>
      <c r="F24" s="32">
        <v>7950</v>
      </c>
      <c r="G24" s="22"/>
      <c r="H24" s="16"/>
      <c r="I24" s="20">
        <f t="shared" si="0"/>
        <v>6946.666666666667</v>
      </c>
      <c r="J24" s="20">
        <f t="shared" si="1"/>
        <v>1058.7886159821178</v>
      </c>
      <c r="K24" s="26">
        <f t="shared" si="2"/>
        <v>0.15241678732947953</v>
      </c>
      <c r="L24" s="37" t="s">
        <v>42</v>
      </c>
      <c r="M24" s="37">
        <v>1</v>
      </c>
      <c r="N24" s="24">
        <f t="shared" si="3"/>
        <v>6946.67</v>
      </c>
      <c r="O24" s="32">
        <f t="shared" si="5"/>
        <v>6946.67</v>
      </c>
    </row>
    <row r="25" spans="1:15" s="33" customFormat="1" ht="27" customHeight="1" x14ac:dyDescent="0.2">
      <c r="A25" s="23">
        <v>17</v>
      </c>
      <c r="B25" s="38" t="s">
        <v>33</v>
      </c>
      <c r="C25" s="25" t="s">
        <v>17</v>
      </c>
      <c r="D25" s="36">
        <v>2820</v>
      </c>
      <c r="E25" s="32">
        <v>2400</v>
      </c>
      <c r="F25" s="32">
        <v>3180</v>
      </c>
      <c r="G25" s="22"/>
      <c r="H25" s="16"/>
      <c r="I25" s="20">
        <f t="shared" si="0"/>
        <v>2800</v>
      </c>
      <c r="J25" s="20">
        <f t="shared" si="1"/>
        <v>390.38442591886269</v>
      </c>
      <c r="K25" s="26">
        <f t="shared" si="2"/>
        <v>0.13942300925673667</v>
      </c>
      <c r="L25" s="37" t="s">
        <v>42</v>
      </c>
      <c r="M25" s="37">
        <v>1</v>
      </c>
      <c r="N25" s="24">
        <f t="shared" si="3"/>
        <v>2800</v>
      </c>
      <c r="O25" s="32">
        <f t="shared" si="5"/>
        <v>2800</v>
      </c>
    </row>
    <row r="26" spans="1:15" s="33" customFormat="1" ht="27" customHeight="1" x14ac:dyDescent="0.2">
      <c r="A26" s="23">
        <v>18</v>
      </c>
      <c r="B26" s="38" t="s">
        <v>34</v>
      </c>
      <c r="C26" s="25" t="s">
        <v>17</v>
      </c>
      <c r="D26" s="36">
        <v>940</v>
      </c>
      <c r="E26" s="32">
        <v>720</v>
      </c>
      <c r="F26" s="32">
        <v>1060</v>
      </c>
      <c r="G26" s="22"/>
      <c r="H26" s="16"/>
      <c r="I26" s="20">
        <f t="shared" si="0"/>
        <v>906.66666666666663</v>
      </c>
      <c r="J26" s="20">
        <f t="shared" si="1"/>
        <v>172.43356208503394</v>
      </c>
      <c r="K26" s="26">
        <f t="shared" si="2"/>
        <v>0.19018407582908156</v>
      </c>
      <c r="L26" s="37" t="s">
        <v>42</v>
      </c>
      <c r="M26" s="37">
        <v>1</v>
      </c>
      <c r="N26" s="24">
        <f t="shared" si="3"/>
        <v>906.67</v>
      </c>
      <c r="O26" s="32">
        <f t="shared" si="5"/>
        <v>906.67</v>
      </c>
    </row>
    <row r="27" spans="1:15" s="33" customFormat="1" ht="27" customHeight="1" x14ac:dyDescent="0.2">
      <c r="A27" s="23">
        <v>19</v>
      </c>
      <c r="B27" s="38" t="s">
        <v>35</v>
      </c>
      <c r="C27" s="25" t="s">
        <v>17</v>
      </c>
      <c r="D27" s="36">
        <v>5170</v>
      </c>
      <c r="E27" s="32">
        <v>4120</v>
      </c>
      <c r="F27" s="32">
        <v>5830</v>
      </c>
      <c r="G27" s="22"/>
      <c r="H27" s="16"/>
      <c r="I27" s="20">
        <f t="shared" si="0"/>
        <v>5040</v>
      </c>
      <c r="J27" s="20">
        <f t="shared" si="1"/>
        <v>862.38042649401541</v>
      </c>
      <c r="K27" s="26">
        <f t="shared" si="2"/>
        <v>0.17110722747897131</v>
      </c>
      <c r="L27" s="37" t="s">
        <v>42</v>
      </c>
      <c r="M27" s="37">
        <v>1</v>
      </c>
      <c r="N27" s="24">
        <f t="shared" si="3"/>
        <v>5040</v>
      </c>
      <c r="O27" s="32">
        <f t="shared" si="5"/>
        <v>5040</v>
      </c>
    </row>
    <row r="28" spans="1:15" s="33" customFormat="1" ht="27" customHeight="1" x14ac:dyDescent="0.2">
      <c r="A28" s="23">
        <v>20</v>
      </c>
      <c r="B28" s="38" t="s">
        <v>36</v>
      </c>
      <c r="C28" s="25" t="s">
        <v>17</v>
      </c>
      <c r="D28" s="36">
        <v>10810</v>
      </c>
      <c r="E28" s="32">
        <v>9080</v>
      </c>
      <c r="F28" s="32">
        <v>12190</v>
      </c>
      <c r="G28" s="22"/>
      <c r="H28" s="16"/>
      <c r="I28" s="20">
        <f t="shared" si="0"/>
        <v>10693.333333333334</v>
      </c>
      <c r="J28" s="20">
        <f t="shared" si="1"/>
        <v>1558.2789651834948</v>
      </c>
      <c r="K28" s="26">
        <f t="shared" si="2"/>
        <v>0.14572434213062607</v>
      </c>
      <c r="L28" s="37" t="s">
        <v>42</v>
      </c>
      <c r="M28" s="37">
        <v>1</v>
      </c>
      <c r="N28" s="24">
        <f t="shared" si="3"/>
        <v>10693.33</v>
      </c>
      <c r="O28" s="32">
        <f t="shared" si="5"/>
        <v>10693.33</v>
      </c>
    </row>
    <row r="29" spans="1:15" s="33" customFormat="1" ht="27" customHeight="1" x14ac:dyDescent="0.2">
      <c r="A29" s="23">
        <v>21</v>
      </c>
      <c r="B29" s="38" t="s">
        <v>37</v>
      </c>
      <c r="C29" s="25" t="s">
        <v>17</v>
      </c>
      <c r="D29" s="36">
        <v>5640</v>
      </c>
      <c r="E29" s="32">
        <v>4800</v>
      </c>
      <c r="F29" s="32">
        <v>6360</v>
      </c>
      <c r="G29" s="22"/>
      <c r="H29" s="16"/>
      <c r="I29" s="20">
        <f t="shared" si="0"/>
        <v>5600</v>
      </c>
      <c r="J29" s="20">
        <f t="shared" si="1"/>
        <v>780.76885183772538</v>
      </c>
      <c r="K29" s="26">
        <f t="shared" si="2"/>
        <v>0.13942300925673667</v>
      </c>
      <c r="L29" s="37" t="s">
        <v>42</v>
      </c>
      <c r="M29" s="37">
        <v>1</v>
      </c>
      <c r="N29" s="24">
        <f t="shared" si="3"/>
        <v>5600</v>
      </c>
      <c r="O29" s="32">
        <f t="shared" si="5"/>
        <v>5600</v>
      </c>
    </row>
    <row r="30" spans="1:15" s="33" customFormat="1" ht="27" customHeight="1" x14ac:dyDescent="0.2">
      <c r="A30" s="23">
        <v>22</v>
      </c>
      <c r="B30" s="38" t="s">
        <v>38</v>
      </c>
      <c r="C30" s="25" t="s">
        <v>17</v>
      </c>
      <c r="D30" s="36">
        <v>5640</v>
      </c>
      <c r="E30" s="32">
        <v>4800</v>
      </c>
      <c r="F30" s="32">
        <v>6360</v>
      </c>
      <c r="G30" s="22"/>
      <c r="H30" s="16"/>
      <c r="I30" s="20">
        <f t="shared" si="0"/>
        <v>5600</v>
      </c>
      <c r="J30" s="20">
        <f t="shared" si="1"/>
        <v>780.76885183772538</v>
      </c>
      <c r="K30" s="26">
        <f t="shared" si="2"/>
        <v>0.13942300925673667</v>
      </c>
      <c r="L30" s="37" t="s">
        <v>42</v>
      </c>
      <c r="M30" s="37">
        <v>1</v>
      </c>
      <c r="N30" s="24">
        <f t="shared" si="3"/>
        <v>5600</v>
      </c>
      <c r="O30" s="32">
        <f t="shared" si="5"/>
        <v>5600</v>
      </c>
    </row>
    <row r="31" spans="1:15" s="33" customFormat="1" ht="27" customHeight="1" x14ac:dyDescent="0.2">
      <c r="A31" s="23">
        <v>23</v>
      </c>
      <c r="B31" s="39" t="s">
        <v>39</v>
      </c>
      <c r="C31" s="25" t="s">
        <v>17</v>
      </c>
      <c r="D31" s="36">
        <v>8930</v>
      </c>
      <c r="E31" s="32">
        <v>7440</v>
      </c>
      <c r="F31" s="32">
        <v>10070</v>
      </c>
      <c r="G31" s="22"/>
      <c r="H31" s="16"/>
      <c r="I31" s="20">
        <f t="shared" si="0"/>
        <v>8813.3333333333339</v>
      </c>
      <c r="J31" s="20">
        <f t="shared" si="1"/>
        <v>1318.8757838907075</v>
      </c>
      <c r="K31" s="26">
        <f t="shared" si="2"/>
        <v>0.14964551254433139</v>
      </c>
      <c r="L31" s="37" t="s">
        <v>42</v>
      </c>
      <c r="M31" s="37">
        <v>1</v>
      </c>
      <c r="N31" s="24">
        <f t="shared" si="3"/>
        <v>8813.33</v>
      </c>
      <c r="O31" s="32">
        <f t="shared" si="5"/>
        <v>8813.33</v>
      </c>
    </row>
    <row r="32" spans="1:15" s="33" customFormat="1" ht="27" customHeight="1" x14ac:dyDescent="0.2">
      <c r="A32" s="23">
        <v>22</v>
      </c>
      <c r="B32" s="38" t="s">
        <v>40</v>
      </c>
      <c r="C32" s="25" t="s">
        <v>17</v>
      </c>
      <c r="D32" s="36">
        <v>5170</v>
      </c>
      <c r="E32" s="32">
        <v>4320</v>
      </c>
      <c r="F32" s="32">
        <v>5830</v>
      </c>
      <c r="G32" s="22"/>
      <c r="H32" s="16"/>
      <c r="I32" s="20">
        <f t="shared" si="0"/>
        <v>5106.666666666667</v>
      </c>
      <c r="J32" s="20">
        <f t="shared" si="1"/>
        <v>756.98965206489834</v>
      </c>
      <c r="K32" s="26">
        <f t="shared" si="2"/>
        <v>0.14823557155317851</v>
      </c>
      <c r="L32" s="37" t="s">
        <v>42</v>
      </c>
      <c r="M32" s="37">
        <v>1</v>
      </c>
      <c r="N32" s="24">
        <f t="shared" si="3"/>
        <v>5106.67</v>
      </c>
      <c r="O32" s="32">
        <f t="shared" si="5"/>
        <v>5106.67</v>
      </c>
    </row>
    <row r="33" spans="1:16" s="33" customFormat="1" ht="27" customHeight="1" x14ac:dyDescent="0.2">
      <c r="A33" s="23">
        <v>23</v>
      </c>
      <c r="B33" s="39" t="s">
        <v>41</v>
      </c>
      <c r="C33" s="25" t="s">
        <v>17</v>
      </c>
      <c r="D33" s="36">
        <v>7520</v>
      </c>
      <c r="E33" s="32">
        <v>6320</v>
      </c>
      <c r="F33" s="32">
        <v>8480</v>
      </c>
      <c r="G33" s="22"/>
      <c r="H33" s="16"/>
      <c r="I33" s="20">
        <f t="shared" si="0"/>
        <v>7440</v>
      </c>
      <c r="J33" s="20">
        <f t="shared" si="1"/>
        <v>1082.2199406774946</v>
      </c>
      <c r="K33" s="26">
        <f t="shared" si="2"/>
        <v>0.1454596694458998</v>
      </c>
      <c r="L33" s="37" t="s">
        <v>42</v>
      </c>
      <c r="M33" s="37">
        <v>1</v>
      </c>
      <c r="N33" s="24">
        <f t="shared" si="3"/>
        <v>7440</v>
      </c>
      <c r="O33" s="32">
        <f t="shared" si="5"/>
        <v>7440</v>
      </c>
    </row>
    <row r="34" spans="1:16" x14ac:dyDescent="0.25">
      <c r="A34" s="8"/>
      <c r="B34" s="47" t="s">
        <v>15</v>
      </c>
      <c r="C34" s="47"/>
      <c r="D34" s="36">
        <f>SUM(D9:D33)</f>
        <v>152390</v>
      </c>
      <c r="E34" s="42">
        <f>SUM(E9:E33)</f>
        <v>156200</v>
      </c>
      <c r="F34" s="42">
        <f>SUM(F9:F33)</f>
        <v>160950</v>
      </c>
      <c r="G34" s="8"/>
      <c r="H34" s="8"/>
      <c r="I34" s="9"/>
      <c r="J34" s="8"/>
      <c r="K34" s="10"/>
      <c r="L34" s="8"/>
      <c r="M34" s="11"/>
      <c r="N34" s="12" t="s">
        <v>14</v>
      </c>
      <c r="O34" s="34">
        <f>SUM(O9:O33)</f>
        <v>156513.34</v>
      </c>
      <c r="P34" s="33"/>
    </row>
    <row r="35" spans="1:16" ht="11.25" customHeight="1" x14ac:dyDescent="0.25">
      <c r="A35" s="8"/>
      <c r="B35" s="29"/>
      <c r="C35" s="29"/>
      <c r="D35" s="8"/>
      <c r="E35" s="8"/>
      <c r="F35" s="48"/>
      <c r="G35" s="48"/>
      <c r="H35" s="48"/>
      <c r="I35" s="48"/>
      <c r="J35" s="48"/>
      <c r="K35" s="48"/>
      <c r="L35" s="48"/>
      <c r="M35" s="48"/>
      <c r="N35" s="48"/>
      <c r="O35" s="13"/>
      <c r="P35" s="33"/>
    </row>
    <row r="36" spans="1:16" ht="12" customHeight="1" x14ac:dyDescent="0.25">
      <c r="A36" s="14"/>
      <c r="B36" s="29"/>
      <c r="C36" s="29"/>
      <c r="D36" s="8"/>
      <c r="E36" s="8"/>
      <c r="F36" s="49"/>
      <c r="G36" s="49"/>
      <c r="H36" s="49"/>
      <c r="I36" s="9"/>
      <c r="J36" s="8"/>
      <c r="K36" s="10"/>
      <c r="L36" s="8"/>
      <c r="M36" s="11"/>
      <c r="N36" s="8"/>
      <c r="O36" s="13"/>
      <c r="P36" s="33"/>
    </row>
    <row r="40" spans="1:16" x14ac:dyDescent="0.25">
      <c r="B40" s="35"/>
      <c r="C40" s="35"/>
    </row>
    <row r="41" spans="1:16" x14ac:dyDescent="0.25">
      <c r="B41" s="19"/>
      <c r="C41" s="19"/>
    </row>
    <row r="42" spans="1:16" x14ac:dyDescent="0.25">
      <c r="B42" s="35"/>
      <c r="C42" s="35"/>
    </row>
    <row r="43" spans="1:16" x14ac:dyDescent="0.25">
      <c r="B43" s="35"/>
      <c r="C43" s="35"/>
    </row>
    <row r="44" spans="1:16" x14ac:dyDescent="0.25">
      <c r="B44" s="19"/>
      <c r="C44" s="19"/>
    </row>
  </sheetData>
  <mergeCells count="18">
    <mergeCell ref="F35:N35"/>
    <mergeCell ref="F36:H36"/>
    <mergeCell ref="L5:L7"/>
    <mergeCell ref="M5:M7"/>
    <mergeCell ref="N5:N7"/>
    <mergeCell ref="O5:O7"/>
    <mergeCell ref="D7:H7"/>
    <mergeCell ref="B34:C34"/>
    <mergeCell ref="B1:N1"/>
    <mergeCell ref="B2:O2"/>
    <mergeCell ref="B3:O3"/>
    <mergeCell ref="A5:A7"/>
    <mergeCell ref="B5:B7"/>
    <mergeCell ref="C5:C7"/>
    <mergeCell ref="D5:H5"/>
    <mergeCell ref="I5:I7"/>
    <mergeCell ref="J5:J7"/>
    <mergeCell ref="K5:K7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2026-08-10T05:34:35Z</dcterms:modified>
</cp:coreProperties>
</file>