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N11" i="1"/>
  <c r="M11" i="1"/>
  <c r="L11" i="1"/>
  <c r="K11" i="1"/>
  <c r="J11" i="1"/>
  <c r="G11" i="1"/>
  <c r="L10" i="1" l="1"/>
  <c r="G10" i="1"/>
  <c r="J10" i="1" s="1"/>
  <c r="K10" i="1" s="1"/>
  <c r="N10" i="1" s="1"/>
  <c r="M10" i="1" l="1"/>
</calcChain>
</file>

<file path=xl/sharedStrings.xml><?xml version="1.0" encoding="utf-8"?>
<sst xmlns="http://schemas.openxmlformats.org/spreadsheetml/2006/main" count="42" uniqueCount="41">
  <si>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</si>
  <si>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</si>
  <si>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</si>
  <si>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</si>
  <si>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</si>
  <si>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</si>
  <si>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</si>
  <si>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</si>
  <si>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</si>
  <si>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</si>
  <si>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</si>
  <si>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</si>
  <si>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</si>
  <si>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</si>
  <si>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</si>
  <si>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</si>
  <si>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</si>
  <si>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</si>
  <si>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</si>
  <si>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</si>
  <si>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</si>
  <si>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</si>
  <si>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</si>
  <si>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</si>
  <si>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</si>
  <si>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</si>
  <si>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</si>
  <si>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</si>
  <si>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</si>
  <si>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</si>
  <si>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</si>
  <si>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</si>
  <si>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</si>
  <si>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 Козлова А.Н./ (подпись/ФИО)</t>
  </si>
  <si>
    <t>Метод сопоставимых рыночных цен запрос ком.предложений-(анализ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</si>
  <si>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Поставка вакуумного насоса и масла вакуумного</t>
  </si>
  <si>
    <t>Насос VRD-8 / KF25 вакуумный пластинчато-роторный
двухступенчатый, 220В, 1 фаза</t>
  </si>
  <si>
    <t xml:space="preserve">Масло вакуумное ADDINOL XVR 110, канистра 1 литр </t>
  </si>
  <si>
    <t>28.13.21.000</t>
  </si>
  <si>
    <t>19.20.29.190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</si>
  <si>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283200,00</t>
    </r>
    <r>
      <rPr>
        <b/>
        <u/>
        <sz val="10"/>
        <color indexed="2"/>
        <rFont val="Times New Roman"/>
        <family val="1"/>
        <charset val="204"/>
      </rPr>
      <t xml:space="preserve">  (Двести восемьдесят три тысячи двести рублей 00 копеек), 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02.09.2026г.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</si>
</sst>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204892</xdr:colOff>
      <xdr:row>13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topLeftCell="A7" zoomScale="90" zoomScaleNormal="90" workbookViewId="0">
      <selection activeCell="B15" sqref="B15:N32"/>
    </sheetView>
  </sheetViews>
  <sheetFormatPr defaultColWidth="9.140625" defaultRowHeight="12.75" x14ac:dyDescent="0.2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4" t="s">
        <v>0</v>
      </c>
      <c r="J3" s="54"/>
      <c r="K3" s="54"/>
      <c r="L3" s="54"/>
      <c r="M3" s="54"/>
      <c r="N3" s="54"/>
      <c r="Q3" s="33"/>
    </row>
    <row r="4" spans="1:17" ht="75.75" customHeight="1" x14ac:dyDescent="0.25">
      <c r="A4" s="60" t="s">
        <v>1</v>
      </c>
      <c r="B4" s="61"/>
      <c r="C4" s="7"/>
      <c r="D4" s="55" t="s">
        <v>35</v>
      </c>
      <c r="E4" s="56"/>
      <c r="F4" s="56"/>
      <c r="G4" s="56"/>
      <c r="H4" s="56"/>
      <c r="I4" s="8"/>
      <c r="J4" s="8"/>
      <c r="K4" s="8"/>
      <c r="L4" s="8"/>
      <c r="M4" s="8"/>
    </row>
    <row r="5" spans="1:17" ht="28.5" customHeight="1" x14ac:dyDescent="0.25">
      <c r="A5" s="60" t="s">
        <v>2</v>
      </c>
      <c r="B5" s="61"/>
      <c r="C5" s="7"/>
      <c r="D5" s="56" t="s">
        <v>3</v>
      </c>
      <c r="E5" s="56"/>
      <c r="F5" s="56"/>
      <c r="G5" s="56"/>
      <c r="H5" s="56"/>
      <c r="I5" s="8"/>
      <c r="J5" s="8"/>
      <c r="K5" s="8"/>
      <c r="L5" s="8"/>
      <c r="M5" s="8"/>
    </row>
    <row r="6" spans="1:17" ht="19.5" customHeight="1" x14ac:dyDescent="0.25">
      <c r="A6" s="60" t="s">
        <v>4</v>
      </c>
      <c r="B6" s="61"/>
      <c r="C6" s="9"/>
      <c r="D6" s="62"/>
      <c r="E6" s="62"/>
      <c r="F6" s="62"/>
      <c r="G6" s="62"/>
      <c r="H6" s="62"/>
      <c r="I6" s="8"/>
      <c r="J6" s="10"/>
      <c r="K6" s="8"/>
      <c r="L6" s="8"/>
      <c r="M6" s="8"/>
    </row>
    <row r="7" spans="1:17" ht="75" customHeight="1" x14ac:dyDescent="0.25">
      <c r="A7" s="63" t="s">
        <v>5</v>
      </c>
      <c r="B7" s="65" t="s">
        <v>6</v>
      </c>
      <c r="C7" s="11"/>
      <c r="D7" s="67" t="s">
        <v>7</v>
      </c>
      <c r="E7" s="68"/>
      <c r="F7" s="68"/>
      <c r="G7" s="69"/>
      <c r="H7" s="65" t="s">
        <v>8</v>
      </c>
      <c r="I7" s="65" t="s">
        <v>9</v>
      </c>
      <c r="J7" s="72" t="s">
        <v>10</v>
      </c>
      <c r="K7" s="72"/>
      <c r="L7" s="73"/>
      <c r="M7" s="73"/>
      <c r="N7" s="12" t="s">
        <v>11</v>
      </c>
    </row>
    <row r="8" spans="1:17" ht="102.75" customHeight="1" x14ac:dyDescent="0.25">
      <c r="A8" s="64"/>
      <c r="B8" s="66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0"/>
      <c r="I8" s="71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 x14ac:dyDescent="0.25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6" t="s">
        <v>21</v>
      </c>
      <c r="J9" s="37" t="s">
        <v>22</v>
      </c>
      <c r="K9" s="38" t="s">
        <v>23</v>
      </c>
      <c r="L9" s="39">
        <v>10</v>
      </c>
      <c r="M9" s="40">
        <v>11</v>
      </c>
      <c r="N9" s="22" t="s">
        <v>24</v>
      </c>
    </row>
    <row r="10" spans="1:17" s="51" customFormat="1" ht="47.25" x14ac:dyDescent="0.25">
      <c r="A10" s="52">
        <v>1</v>
      </c>
      <c r="B10" s="50" t="s">
        <v>36</v>
      </c>
      <c r="C10" s="52" t="s">
        <v>38</v>
      </c>
      <c r="D10" s="49">
        <v>135000</v>
      </c>
      <c r="E10" s="47">
        <v>135000</v>
      </c>
      <c r="F10" s="47">
        <v>135000</v>
      </c>
      <c r="G10" s="43">
        <f t="shared" ref="G10:G11" si="0">D10+E10+F10</f>
        <v>405000</v>
      </c>
      <c r="H10" s="52">
        <v>2</v>
      </c>
      <c r="I10" s="52">
        <v>3</v>
      </c>
      <c r="J10" s="44">
        <f t="shared" ref="J10:J11" si="1">G10/I10</f>
        <v>135000</v>
      </c>
      <c r="K10" s="45">
        <f t="shared" ref="K10:K11" si="2">ROUND(J10,2)</f>
        <v>135000</v>
      </c>
      <c r="L10" s="44">
        <f t="shared" ref="L10:L11" si="3">STDEV(D10:F10)</f>
        <v>0</v>
      </c>
      <c r="M10" s="46">
        <f t="shared" ref="M10:M11" si="4">L10/K10</f>
        <v>0</v>
      </c>
      <c r="N10" s="43">
        <f t="shared" ref="N10:N11" si="5">K10*H10</f>
        <v>270000</v>
      </c>
      <c r="Q10" s="32"/>
    </row>
    <row r="11" spans="1:17" s="53" customFormat="1" ht="31.5" x14ac:dyDescent="0.25">
      <c r="A11" s="52">
        <v>2</v>
      </c>
      <c r="B11" s="50" t="s">
        <v>37</v>
      </c>
      <c r="C11" s="52" t="s">
        <v>39</v>
      </c>
      <c r="D11" s="49">
        <v>3300</v>
      </c>
      <c r="E11" s="47">
        <v>3300</v>
      </c>
      <c r="F11" s="47">
        <v>3300</v>
      </c>
      <c r="G11" s="43">
        <f t="shared" si="0"/>
        <v>9900</v>
      </c>
      <c r="H11" s="52">
        <v>4</v>
      </c>
      <c r="I11" s="52">
        <v>3</v>
      </c>
      <c r="J11" s="44">
        <f t="shared" si="1"/>
        <v>3300</v>
      </c>
      <c r="K11" s="45">
        <f t="shared" si="2"/>
        <v>3300</v>
      </c>
      <c r="L11" s="44">
        <f t="shared" si="3"/>
        <v>0</v>
      </c>
      <c r="M11" s="46">
        <f t="shared" si="4"/>
        <v>0</v>
      </c>
      <c r="N11" s="43">
        <f t="shared" si="5"/>
        <v>13200</v>
      </c>
      <c r="Q11" s="32"/>
    </row>
    <row r="12" spans="1:17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41"/>
      <c r="L12" s="41"/>
      <c r="M12" s="41"/>
      <c r="N12" s="42">
        <f>N10+N11</f>
        <v>283200</v>
      </c>
    </row>
    <row r="14" spans="1:17" x14ac:dyDescent="0.25">
      <c r="B14" s="23"/>
      <c r="C14" s="23"/>
    </row>
    <row r="15" spans="1:17" x14ac:dyDescent="0.25">
      <c r="B15" s="57" t="s">
        <v>40</v>
      </c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</row>
    <row r="16" spans="1:17" x14ac:dyDescent="0.25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</row>
    <row r="17" spans="2:14" x14ac:dyDescent="0.2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</row>
    <row r="18" spans="2:14" x14ac:dyDescent="0.25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2:14" x14ac:dyDescent="0.25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2:14" x14ac:dyDescent="0.25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 x14ac:dyDescent="0.25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2:14" x14ac:dyDescent="0.25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2:14" x14ac:dyDescent="0.25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2:14" x14ac:dyDescent="0.25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2:14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2:14" x14ac:dyDescent="0.25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2:14" x14ac:dyDescent="0.2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2:14" x14ac:dyDescent="0.25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2:14" x14ac:dyDescent="0.25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2:14" ht="73.5" customHeight="1" x14ac:dyDescent="0.25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2:14" x14ac:dyDescent="0.25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x14ac:dyDescent="0.2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5" spans="1:14" x14ac:dyDescent="0.2">
      <c r="B35" s="24"/>
      <c r="C35" s="24"/>
    </row>
  </sheetData>
  <autoFilter ref="A9:N10"/>
  <mergeCells count="16">
    <mergeCell ref="I3:N3"/>
    <mergeCell ref="D4:H4"/>
    <mergeCell ref="D5:H5"/>
    <mergeCell ref="B15:N32"/>
    <mergeCell ref="A33:N33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2:J12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opLeftCell="A4" zoomScale="90" zoomScaleNormal="90" workbookViewId="0">
      <selection activeCell="B7" sqref="B7"/>
    </sheetView>
  </sheetViews>
  <sheetFormatPr defaultColWidth="9.140625" defaultRowHeight="15" x14ac:dyDescent="0.2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 x14ac:dyDescent="0.25">
      <c r="A1" s="75" t="s">
        <v>25</v>
      </c>
      <c r="B1" s="75"/>
    </row>
    <row r="2" spans="1:2" ht="65.25" customHeight="1" x14ac:dyDescent="0.25">
      <c r="A2" s="28"/>
      <c r="B2" s="28" t="s">
        <v>35</v>
      </c>
    </row>
    <row r="3" spans="1:2" ht="15.75" x14ac:dyDescent="0.25">
      <c r="A3" s="76" t="s">
        <v>26</v>
      </c>
      <c r="B3" s="76"/>
    </row>
    <row r="4" spans="1:2" ht="15.75" x14ac:dyDescent="0.25">
      <c r="A4" s="29"/>
      <c r="B4" s="29"/>
    </row>
    <row r="5" spans="1:2" ht="86.25" customHeight="1" x14ac:dyDescent="0.25">
      <c r="A5" s="30" t="s">
        <v>27</v>
      </c>
      <c r="B5" s="30" t="s">
        <v>28</v>
      </c>
    </row>
    <row r="6" spans="1:2" ht="242.25" customHeight="1" x14ac:dyDescent="0.25">
      <c r="A6" s="30" t="s">
        <v>29</v>
      </c>
      <c r="B6" s="30" t="s">
        <v>34</v>
      </c>
    </row>
    <row r="7" spans="1:2" ht="91.5" customHeight="1" x14ac:dyDescent="0.25">
      <c r="A7" s="30" t="s">
        <v>30</v>
      </c>
      <c r="B7" s="48">
        <v>283200</v>
      </c>
    </row>
    <row r="8" spans="1:2" ht="29.25" customHeight="1" x14ac:dyDescent="0.25">
      <c r="A8" s="77"/>
      <c r="B8" s="78"/>
    </row>
    <row r="9" spans="1:2" ht="15.75" x14ac:dyDescent="0.25">
      <c r="A9" s="31"/>
      <c r="B9" s="31"/>
    </row>
    <row r="10" spans="1:2" ht="15.75" x14ac:dyDescent="0.25">
      <c r="A10" s="79" t="s">
        <v>31</v>
      </c>
      <c r="B10" s="79"/>
    </row>
    <row r="11" spans="1:2" ht="15.75" x14ac:dyDescent="0.25">
      <c r="A11" s="31"/>
      <c r="B11" s="31"/>
    </row>
    <row r="12" spans="1:2" ht="31.5" x14ac:dyDescent="0.25">
      <c r="A12" s="34" t="s">
        <v>32</v>
      </c>
      <c r="B12" s="35" t="s">
        <v>33</v>
      </c>
    </row>
    <row r="13" spans="1:2" ht="15.75" x14ac:dyDescent="0.2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2026-09-02T11:12:16Z</dcterms:modified>
</cp:coreProperties>
</file>