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5510" windowHeight="8790" tabRatio="500"/>
  </bookViews>
  <sheets>
    <sheet name="Обоснование НМЦК" sheetId="5" r:id="rId1"/>
  </sheets>
  <definedNames>
    <definedName name="_xlnm.Print_Area" localSheetId="0">'Обоснование НМЦК'!$A$1:$M$21</definedName>
  </definedName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5"/>
  <c r="H17" s="1"/>
  <c r="F16"/>
  <c r="F17" s="1"/>
  <c r="G16"/>
  <c r="I16" l="1"/>
  <c r="L16" s="1"/>
  <c r="L17" s="1"/>
  <c r="J16"/>
  <c r="G17"/>
  <c r="K16" l="1"/>
</calcChain>
</file>

<file path=xl/sharedStrings.xml><?xml version="1.0" encoding="utf-8"?>
<sst xmlns="http://schemas.openxmlformats.org/spreadsheetml/2006/main" count="32" uniqueCount="32">
  <si>
    <t>№</t>
  </si>
  <si>
    <t>Наименование предмета договора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</si>
  <si>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</si>
  <si>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</si>
  <si>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Коммерческое предложение № 3</t>
  </si>
  <si>
    <t xml:space="preserve">Средняя арифметическая цена за единицу     &lt;ц&gt; </t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</si>
  <si>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ц - цена единицы</t>
    </r>
  </si>
  <si>
    <t>Количество</t>
  </si>
  <si>
    <t>Единица измерения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</si>
  <si>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</si>
  <si>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Н(М)ЦК, определяемая методом сопоставимых рыночных цен (анализа рынка)</t>
  </si>
  <si>
    <r>
      <t xml:space="preserve">Среднее квадратичное отклонение                 </t>
    </r>
    <r>
      <rPr>
        <b/>
        <sz val="10"/>
        <color indexed="8"/>
        <rFont val="Symbol"/>
        <family val="1"/>
        <charset val="2"/>
      </rPr>
      <t xml:space="preserve"> s</t>
    </r>
  </si>
  <si>
    <t>Предложения</t>
  </si>
  <si>
    <t>Номер и дата входящего письма</t>
  </si>
  <si>
    <t>Цена предложения</t>
  </si>
  <si>
    <t>Коммерческое предложение № 1</t>
  </si>
  <si>
    <t>Коммерческое предложение № 2</t>
  </si>
  <si>
    <t>В соответствии со статьей 22 Федерального закона от 05.04.2013 года № 44-ФЗ «О контрактной системе в сфере закупок товаров, работ, услуг для обеспечения государственных и муниципальных нужд» начальная (максимальная) цена контракта установлена посредством применения метода сопоставимых рыночных цен (анализ рынка) согласно Методическим рекомендациям Министерства экономического развития РФ (Приказ № 567 от 02.10.2013). Обоснование и расчет начальной (максимальной) цены контракта произведен на основании полученных ответов на запрос о предоставлении коммерческих предложений. Отправлено 5 запросов. Получено 3 коммерческих предложения.</t>
  </si>
  <si>
    <t>5</t>
  </si>
  <si>
    <t>Итоговая сумма по коммерческим предложениям</t>
  </si>
  <si>
    <t>4</t>
  </si>
  <si>
    <t>6</t>
  </si>
  <si>
    <t xml:space="preserve">Коммерческое предложение № 1   </t>
  </si>
  <si>
    <t xml:space="preserve">Коммерческое предложение №2       </t>
  </si>
  <si>
    <t xml:space="preserve">Коммерческое предложение № 3    </t>
  </si>
  <si>
    <t xml:space="preserve">Расчет составил ______________________________________________  Начальник структурного (обособленного) подразделения: Гаев А. М., начальник отдела закупок  </t>
  </si>
  <si>
    <t>Расчет начальной (максимальной) цены договора  на оказание услуг по оценке рыночной стоимости арендной платы нежилого помещения филиала "ЦентрводресурсыРСО-Алания ФГБВУ "Центррегионводхоз"</t>
  </si>
  <si>
    <t xml:space="preserve">Оказание услуг по оценке рыночной стоимости арендной платы нежилого помещения филиала "ЦентрводресурсыРСО-Алания ФГБВУ "Центррегионводхоз"
</t>
  </si>
  <si>
    <t>Условная единица</t>
  </si>
  <si>
    <t>№ 583 от 02.06.2026 г.</t>
  </si>
  <si>
    <t>№ 582 от 02.06.2026 г.</t>
  </si>
  <si>
    <t>№ 581 от 02.06.2026 г.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</si>
</sst>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7"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Symbol"/>
      <family val="1"/>
      <charset val="2"/>
    </font>
    <font>
      <b/>
      <sz val="1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4" fillId="0" borderId="0" applyFont="0" applyFill="0" applyBorder="0" applyAlignment="0" applyProtection="0"/>
  </cellStyleXfs>
  <cellXfs count="52">
    <xf numFmtId="0" fontId="0" fillId="0" borderId="0" xfId="0"/>
    <xf numFmtId="4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49" fontId="2" fillId="0" borderId="0" xfId="0" applyNumberFormat="1" applyFont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7" fillId="0" borderId="0" xfId="0" applyNumberFormat="1" applyFont="1" applyAlignment="1"/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4" fontId="11" fillId="3" borderId="1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7" fillId="3" borderId="0" xfId="0" applyNumberFormat="1" applyFont="1" applyFill="1" applyAlignment="1"/>
    <xf numFmtId="2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4" fontId="2" fillId="3" borderId="1" xfId="2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6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14</xdr:row>
      <xdr:rowOff>971550</xdr:rowOff>
    </xdr:from>
    <xdr:to>
      <xdr:col>10</xdr:col>
      <xdr:colOff>1219200</xdr:colOff>
      <xdr:row>14</xdr:row>
      <xdr:rowOff>1295400</xdr:rowOff>
    </xdr:to>
    <xdr:pic>
      <xdr:nvPicPr>
        <xdr:cNvPr id="4811" name="Picture 1">
          <a:extLst>
            <a:ext uri="{FF2B5EF4-FFF2-40B4-BE49-F238E27FC236}">
              <a16:creationId xmlns:a16="http://schemas.microsoft.com/office/drawing/2014/main" xmlns="" id="{00000000-0008-0000-0000-0000C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3438525"/>
          <a:ext cx="1143000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9525</xdr:colOff>
      <xdr:row>14</xdr:row>
      <xdr:rowOff>809625</xdr:rowOff>
    </xdr:from>
    <xdr:to>
      <xdr:col>9</xdr:col>
      <xdr:colOff>1257300</xdr:colOff>
      <xdr:row>14</xdr:row>
      <xdr:rowOff>1343025</xdr:rowOff>
    </xdr:to>
    <xdr:pic>
      <xdr:nvPicPr>
        <xdr:cNvPr id="4812" name="Picture 2">
          <a:extLst>
            <a:ext uri="{FF2B5EF4-FFF2-40B4-BE49-F238E27FC236}">
              <a16:creationId xmlns:a16="http://schemas.microsoft.com/office/drawing/2014/main" xmlns="" id="{00000000-0008-0000-0000-0000C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86975" y="3276600"/>
          <a:ext cx="12477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95250</xdr:colOff>
      <xdr:row>14</xdr:row>
      <xdr:rowOff>1504950</xdr:rowOff>
    </xdr:from>
    <xdr:to>
      <xdr:col>11</xdr:col>
      <xdr:colOff>1819275</xdr:colOff>
      <xdr:row>14</xdr:row>
      <xdr:rowOff>1914525</xdr:rowOff>
    </xdr:to>
    <xdr:pic>
      <xdr:nvPicPr>
        <xdr:cNvPr id="4813" name="Picture 5">
          <a:extLst>
            <a:ext uri="{FF2B5EF4-FFF2-40B4-BE49-F238E27FC236}">
              <a16:creationId xmlns:a16="http://schemas.microsoft.com/office/drawing/2014/main" xmlns="" id="{00000000-0008-0000-0000-0000C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753975" y="3971925"/>
          <a:ext cx="1724025" cy="4095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tabSelected="1" topLeftCell="A10" workbookViewId="0">
      <selection activeCell="C5" sqref="C5:L5"/>
    </sheetView>
  </sheetViews>
  <sheetFormatPr defaultRowHeight="15"/>
  <cols>
    <col min="1" max="1" width="9.140625" style="27"/>
    <col min="2" max="2" width="6.140625" style="14" customWidth="1"/>
    <col min="3" max="3" width="45.5703125" style="5" customWidth="1"/>
    <col min="4" max="4" width="17" style="5" customWidth="1"/>
    <col min="5" max="5" width="17.28515625" style="8" customWidth="1"/>
    <col min="6" max="6" width="19.42578125" style="17" customWidth="1"/>
    <col min="7" max="7" width="19" style="6" customWidth="1"/>
    <col min="8" max="8" width="18.7109375" style="6" customWidth="1"/>
    <col min="9" max="9" width="20" style="5" customWidth="1"/>
    <col min="10" max="10" width="19.5703125" style="5" customWidth="1"/>
    <col min="11" max="11" width="19.140625" style="5" customWidth="1"/>
    <col min="12" max="12" width="29" style="5" customWidth="1"/>
    <col min="13" max="13" width="6.5703125" style="5" customWidth="1"/>
    <col min="14" max="14" width="18.85546875" style="5" customWidth="1"/>
    <col min="15" max="19" width="9.140625" style="5" customWidth="1"/>
    <col min="20" max="20" width="12" style="5" customWidth="1"/>
    <col min="21" max="16384" width="9.140625" style="5"/>
  </cols>
  <sheetData>
    <row r="1" spans="1:14">
      <c r="J1" s="39"/>
      <c r="K1" s="39"/>
      <c r="L1" s="39"/>
    </row>
    <row r="2" spans="1:14">
      <c r="J2" s="39"/>
      <c r="K2" s="39"/>
      <c r="L2" s="39"/>
    </row>
    <row r="3" spans="1:14" ht="84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13"/>
      <c r="N3" s="10"/>
    </row>
    <row r="4" spans="1:14" s="20" customFormat="1" ht="25.5" customHeight="1">
      <c r="A4" s="27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3"/>
      <c r="N4" s="10"/>
    </row>
    <row r="5" spans="1:14" s="20" customFormat="1" ht="66" customHeight="1">
      <c r="A5" s="27"/>
      <c r="B5" s="18"/>
      <c r="C5" s="47" t="s">
        <v>26</v>
      </c>
      <c r="D5" s="47"/>
      <c r="E5" s="47"/>
      <c r="F5" s="47"/>
      <c r="G5" s="47"/>
      <c r="H5" s="47"/>
      <c r="I5" s="47"/>
      <c r="J5" s="47"/>
      <c r="K5" s="47"/>
      <c r="L5" s="47"/>
      <c r="M5" s="13"/>
      <c r="N5" s="10"/>
    </row>
    <row r="6" spans="1:14" ht="18" customHeight="1">
      <c r="M6" s="10"/>
      <c r="N6" s="10"/>
    </row>
    <row r="7" spans="1:14" ht="56.25" customHeight="1">
      <c r="B7" s="49" t="s">
        <v>17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10"/>
      <c r="N7" s="10"/>
    </row>
    <row r="8" spans="1:14" ht="0.75" hidden="1" customHeight="1">
      <c r="C8" s="34"/>
      <c r="D8" s="34"/>
      <c r="E8" s="34"/>
      <c r="F8" s="34"/>
      <c r="G8" s="34"/>
      <c r="H8" s="34"/>
      <c r="M8" s="10"/>
      <c r="N8" s="10"/>
    </row>
    <row r="9" spans="1:14" ht="14.25">
      <c r="C9" s="11" t="s">
        <v>0</v>
      </c>
      <c r="D9" s="50" t="s">
        <v>12</v>
      </c>
      <c r="E9" s="51"/>
      <c r="F9" s="36" t="s">
        <v>13</v>
      </c>
      <c r="G9" s="36"/>
      <c r="H9" s="36"/>
      <c r="I9" s="36"/>
      <c r="J9" s="37" t="s">
        <v>14</v>
      </c>
      <c r="K9" s="37"/>
      <c r="L9" s="37"/>
      <c r="M9" s="10"/>
      <c r="N9" s="10"/>
    </row>
    <row r="10" spans="1:14" ht="15" customHeight="1">
      <c r="C10" s="12">
        <v>1</v>
      </c>
      <c r="D10" s="32" t="s">
        <v>15</v>
      </c>
      <c r="E10" s="33"/>
      <c r="F10" s="40" t="s">
        <v>29</v>
      </c>
      <c r="G10" s="41"/>
      <c r="H10" s="41"/>
      <c r="I10" s="41"/>
      <c r="J10" s="38">
        <v>10000</v>
      </c>
      <c r="K10" s="38"/>
      <c r="L10" s="38"/>
      <c r="M10" s="10"/>
      <c r="N10" s="10"/>
    </row>
    <row r="11" spans="1:14" ht="15" customHeight="1">
      <c r="C11" s="12">
        <v>2</v>
      </c>
      <c r="D11" s="32" t="s">
        <v>16</v>
      </c>
      <c r="E11" s="33"/>
      <c r="F11" s="40" t="s">
        <v>30</v>
      </c>
      <c r="G11" s="41"/>
      <c r="H11" s="41"/>
      <c r="I11" s="41"/>
      <c r="J11" s="38">
        <v>10000</v>
      </c>
      <c r="K11" s="38"/>
      <c r="L11" s="38"/>
      <c r="M11" s="10"/>
      <c r="N11" s="10"/>
    </row>
    <row r="12" spans="1:14" ht="15" customHeight="1">
      <c r="C12" s="12">
        <v>3</v>
      </c>
      <c r="D12" s="32" t="s">
        <v>4</v>
      </c>
      <c r="E12" s="33"/>
      <c r="F12" s="40" t="s">
        <v>31</v>
      </c>
      <c r="G12" s="41"/>
      <c r="H12" s="41"/>
      <c r="I12" s="41"/>
      <c r="J12" s="38">
        <v>8000</v>
      </c>
      <c r="K12" s="38"/>
      <c r="L12" s="38"/>
      <c r="M12" s="10"/>
      <c r="N12" s="10"/>
    </row>
    <row r="13" spans="1:14">
      <c r="F13" s="28"/>
      <c r="G13" s="29"/>
      <c r="H13" s="29"/>
      <c r="I13" s="30"/>
      <c r="M13" s="35"/>
      <c r="N13" s="35"/>
    </row>
    <row r="14" spans="1:14" ht="38.25">
      <c r="B14" s="48" t="s">
        <v>20</v>
      </c>
      <c r="C14" s="42" t="s">
        <v>1</v>
      </c>
      <c r="D14" s="43" t="s">
        <v>8</v>
      </c>
      <c r="E14" s="43" t="s">
        <v>7</v>
      </c>
      <c r="F14" s="45" t="s">
        <v>2</v>
      </c>
      <c r="G14" s="45"/>
      <c r="H14" s="45"/>
      <c r="I14" s="46" t="s">
        <v>3</v>
      </c>
      <c r="J14" s="46"/>
      <c r="K14" s="46"/>
      <c r="L14" s="2" t="s">
        <v>10</v>
      </c>
      <c r="M14" s="7"/>
      <c r="N14" s="7"/>
    </row>
    <row r="15" spans="1:14" ht="153" customHeight="1">
      <c r="B15" s="48"/>
      <c r="C15" s="42"/>
      <c r="D15" s="44"/>
      <c r="E15" s="44"/>
      <c r="F15" s="16" t="s">
        <v>22</v>
      </c>
      <c r="G15" s="16" t="s">
        <v>23</v>
      </c>
      <c r="H15" s="16" t="s">
        <v>24</v>
      </c>
      <c r="I15" s="2" t="s">
        <v>5</v>
      </c>
      <c r="J15" s="3" t="s">
        <v>11</v>
      </c>
      <c r="K15" s="4" t="s">
        <v>9</v>
      </c>
      <c r="L15" s="3" t="s">
        <v>6</v>
      </c>
    </row>
    <row r="16" spans="1:14" s="23" customFormat="1" ht="63.75">
      <c r="A16" s="27"/>
      <c r="B16" s="15" t="s">
        <v>18</v>
      </c>
      <c r="C16" s="9" t="s">
        <v>27</v>
      </c>
      <c r="D16" s="21" t="s">
        <v>28</v>
      </c>
      <c r="E16" s="26">
        <v>1</v>
      </c>
      <c r="F16" s="22">
        <f>J10</f>
        <v>10000</v>
      </c>
      <c r="G16" s="22">
        <f>J11</f>
        <v>10000</v>
      </c>
      <c r="H16" s="22">
        <f>J12</f>
        <v>8000</v>
      </c>
      <c r="I16" s="24">
        <f t="shared" ref="I16" si="0">ROUND((SUM(F16:H16)/3),2)</f>
        <v>9333.33</v>
      </c>
      <c r="J16" s="1">
        <f t="shared" ref="J16" si="1">STDEV(F16:H16)</f>
        <v>1154.7005383792493</v>
      </c>
      <c r="K16" s="1">
        <f t="shared" ref="K16" si="2">J16/I16*100</f>
        <v>12.37179590113335</v>
      </c>
      <c r="L16" s="1">
        <f t="shared" ref="L16" si="3">ROUND((E16*I16),2)</f>
        <v>9333.33</v>
      </c>
    </row>
    <row r="17" spans="2:12" ht="31.5">
      <c r="B17" s="15" t="s">
        <v>21</v>
      </c>
      <c r="C17" s="25" t="s">
        <v>19</v>
      </c>
      <c r="D17" s="21"/>
      <c r="E17" s="21"/>
      <c r="F17" s="22">
        <f>F16*E16</f>
        <v>10000</v>
      </c>
      <c r="G17" s="31">
        <f>G16*E16</f>
        <v>10000</v>
      </c>
      <c r="H17" s="22">
        <f>H16*E16</f>
        <v>8000</v>
      </c>
      <c r="I17" s="24"/>
      <c r="J17" s="1"/>
      <c r="K17" s="1"/>
      <c r="L17" s="1">
        <f>SUM(L16:L16)</f>
        <v>9333.33</v>
      </c>
    </row>
    <row r="20" spans="2:12" ht="15" customHeight="1">
      <c r="C20" s="39" t="s">
        <v>25</v>
      </c>
      <c r="D20" s="39"/>
      <c r="E20" s="39"/>
      <c r="F20" s="39"/>
      <c r="G20" s="39"/>
      <c r="H20" s="39"/>
      <c r="I20" s="39"/>
      <c r="J20" s="39"/>
      <c r="K20" s="39"/>
      <c r="L20" s="39"/>
    </row>
  </sheetData>
  <sheetProtection selectLockedCells="1" selectUnlockedCells="1"/>
  <mergeCells count="25">
    <mergeCell ref="A3:L3"/>
    <mergeCell ref="C20:L20"/>
    <mergeCell ref="J1:L2"/>
    <mergeCell ref="F10:I10"/>
    <mergeCell ref="F11:I11"/>
    <mergeCell ref="F12:I12"/>
    <mergeCell ref="C14:C15"/>
    <mergeCell ref="D14:D15"/>
    <mergeCell ref="E14:E15"/>
    <mergeCell ref="F14:H14"/>
    <mergeCell ref="I14:K14"/>
    <mergeCell ref="C5:L5"/>
    <mergeCell ref="B14:B15"/>
    <mergeCell ref="B7:L7"/>
    <mergeCell ref="D9:E9"/>
    <mergeCell ref="D10:E10"/>
    <mergeCell ref="D11:E11"/>
    <mergeCell ref="C8:H8"/>
    <mergeCell ref="M13:N13"/>
    <mergeCell ref="D12:E12"/>
    <mergeCell ref="F9:I9"/>
    <mergeCell ref="J9:L9"/>
    <mergeCell ref="J10:L10"/>
    <mergeCell ref="J11:L11"/>
    <mergeCell ref="J12:L12"/>
  </mergeCells>
  <phoneticPr fontId="15" type="noConversion"/>
  <pageMargins left="0.2361111111111111" right="0.2361111111111111" top="0.35416666666666669" bottom="0.35416666666666669" header="0.51180555555555551" footer="0.51180555555555551"/>
  <pageSetup paperSize="9" scale="58" firstPageNumber="0" fitToHeight="1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cp:lastModifiedBy>User</cp:lastModifiedBy>
  <cp:lastPrinted>2023-04-28T09:06:44Z</cp:lastPrinted>
  <dcterms:created xsi:type="dcterms:W3CDTF">2018-01-31T12:56:03Z</dcterms:created>
  <dcterms:modified xsi:type="dcterms:W3CDTF">2026-06-03T09:27:45Z</dcterms:modified>
</cp:coreProperties>
</file>