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Правовое управление\2026 год\Документации\Ед. поставщик ЕАТ\ДОЭБ\Ремонт и техническое обслуживание УУТЭ\"/>
    </mc:Choice>
  </mc:AlternateContent>
  <bookViews>
    <workbookView xWindow="0" yWindow="30" windowWidth="9000" windowHeight="9555"/>
  </bookViews>
  <sheets>
    <sheet name="Лист1" sheetId="1" r:id="rId1"/>
  </sheets>
  <definedNames>
    <definedName name="_xlnm.Print_Area" localSheetId="0">Лист1!$A$1:$M$17</definedName>
  </definedNames>
  <calcPr calcId="162913"/>
</workbook>
</file>

<file path=xl/calcChain.xml><?xml version="1.0" encoding="utf-8"?>
<calcChain xmlns="http://schemas.openxmlformats.org/spreadsheetml/2006/main">
  <c r="J13" i="1" l="1"/>
  <c r="K13" i="1"/>
  <c r="J12" i="1"/>
  <c r="K12" i="1"/>
  <c r="L12" i="1"/>
  <c r="M12" i="1"/>
  <c r="L13" i="1"/>
  <c r="M13" i="1"/>
  <c r="M14" i="1"/>
  <c r="H15" i="1"/>
</calcChain>
</file>

<file path=xl/sharedStrings.xml><?xml version="1.0" encoding="utf-8"?>
<sst xmlns="http://schemas.openxmlformats.org/spreadsheetml/2006/main" count="37" uniqueCount="33">
  <si>
    <t>Характеристики объекта закупки</t>
  </si>
  <si>
    <t>Используемый метод определения НМЦК 
с обоснованием: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</si>
  <si>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</si>
  <si>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</si>
  <si>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</si>
  <si>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</si>
  <si>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</si>
  <si>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Среднеквадр. отклонение</t>
  </si>
  <si>
    <t>Коэффициент вариации (%)</t>
  </si>
  <si>
    <t>Цена (руб.)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</si>
  <si>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44-ФЗ) 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</si>
  <si>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</si>
  <si>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Информация о валюте, используемой для формирования цены контракта и расчетов с поставщиком (подрядчиком, исполнителем)</t>
  </si>
  <si>
    <t>Российский рубль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</si>
  <si>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</si>
  <si>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Оплата производится в рублях по курсу соответствующей валюты, установленному Центральным банком на дату заключения контракта</t>
  </si>
  <si>
    <t>Приложение № 2 к Извещению</t>
  </si>
  <si>
    <t>Поставщик 1</t>
  </si>
  <si>
    <t xml:space="preserve">Поставщик 2 </t>
  </si>
  <si>
    <t xml:space="preserve">Поставщик 3 </t>
  </si>
  <si>
    <t>НМЦК рын (руб)</t>
  </si>
  <si>
    <t xml:space="preserve">На основании проведенного анализа рынка и расчетов, НМЦК составляет:       </t>
  </si>
  <si>
    <t>руб.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</si>
  <si>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</si>
  <si>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 xml:space="preserve">Обоснование начальной (максимальной) цены контракта 
           </t>
  </si>
  <si>
    <t>Итого:</t>
  </si>
  <si>
    <t xml:space="preserve"> согласно Извещению </t>
  </si>
  <si>
    <t>Дата подготовки обоснования НМЦК:  17.03.2026</t>
  </si>
  <si>
    <t xml:space="preserve">Ремонт и техническое обслуживание узла учёта тепловой энергии (далее – УУТЭ), установленного на объекте ФГБУ «РГБ» нваря, д. 20, корп. 2 </t>
  </si>
  <si>
    <t>33.12.10.000-00000005
Услуги по ремонту и техническому обслуживанию оборудования общего назначения</t>
  </si>
  <si>
    <t>Ремонт узла учета тепловой энергии</t>
  </si>
  <si>
    <t>Метрологическая поверка теплосчетчика и средств измерений</t>
  </si>
  <si>
    <t>условная единица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</si>
</sst>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_-* #,##0.00\ _₽_-;\-* #,##0.00\ _₽_-;_-* &quot;-&quot;??\ _₽_-;_-@_-"/>
    <numFmt numFmtId="172" formatCode="#,##0.00_р_."/>
    <numFmt numFmtId="176" formatCode="#,##0_р_.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0"/>
    <xf numFmtId="0" fontId="1" fillId="0" borderId="0" applyAlignment="0"/>
    <xf numFmtId="165" fontId="5" fillId="0" borderId="0" applyFont="0" applyFill="0" applyBorder="0" applyAlignment="0" applyProtection="0"/>
  </cellStyleXfs>
  <cellXfs count="55">
    <xf numFmtId="0" fontId="0" fillId="0" borderId="0" xfId="0" applyBorder="1"/>
    <xf numFmtId="0" fontId="0" fillId="0" borderId="0" xfId="0" applyFont="1"/>
    <xf numFmtId="2" fontId="6" fillId="0" borderId="0" xfId="0" applyNumberFormat="1" applyFont="1" applyAlignment="1">
      <alignment vertical="top" wrapText="1"/>
    </xf>
    <xf numFmtId="2" fontId="0" fillId="0" borderId="0" xfId="0" applyNumberFormat="1" applyFont="1"/>
    <xf numFmtId="2" fontId="0" fillId="0" borderId="0" xfId="0" applyNumberFormat="1" applyFont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2" fontId="8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vertical="top" wrapText="1"/>
    </xf>
    <xf numFmtId="49" fontId="10" fillId="0" borderId="1" xfId="0" applyNumberFormat="1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0" fontId="11" fillId="0" borderId="0" xfId="0" applyFont="1" applyBorder="1"/>
    <xf numFmtId="0" fontId="10" fillId="0" borderId="2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Border="1"/>
    <xf numFmtId="0" fontId="0" fillId="0" borderId="3" xfId="0" applyFont="1" applyBorder="1"/>
    <xf numFmtId="0" fontId="0" fillId="0" borderId="0" xfId="0" applyFont="1" applyBorder="1"/>
    <xf numFmtId="2" fontId="0" fillId="0" borderId="0" xfId="0" applyNumberFormat="1" applyFont="1" applyAlignment="1">
      <alignment horizontal="left"/>
    </xf>
    <xf numFmtId="2" fontId="10" fillId="0" borderId="1" xfId="0" applyNumberFormat="1" applyFont="1" applyBorder="1" applyAlignment="1">
      <alignment horizontal="center" vertical="center" wrapText="1"/>
    </xf>
    <xf numFmtId="2" fontId="10" fillId="0" borderId="1" xfId="1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left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165" fontId="10" fillId="0" borderId="1" xfId="2" applyFont="1" applyBorder="1" applyAlignment="1">
      <alignment horizontal="center" vertical="center" wrapText="1"/>
    </xf>
    <xf numFmtId="172" fontId="10" fillId="0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72" fontId="10" fillId="0" borderId="1" xfId="0" applyNumberFormat="1" applyFont="1" applyFill="1" applyBorder="1" applyAlignment="1">
      <alignment horizontal="center" vertical="center" wrapText="1"/>
    </xf>
    <xf numFmtId="172" fontId="13" fillId="0" borderId="3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right" vertical="center" wrapText="1"/>
    </xf>
    <xf numFmtId="172" fontId="3" fillId="0" borderId="2" xfId="0" applyNumberFormat="1" applyFont="1" applyFill="1" applyBorder="1" applyAlignment="1">
      <alignment horizontal="right" vertical="center" wrapText="1"/>
    </xf>
    <xf numFmtId="172" fontId="3" fillId="0" borderId="4" xfId="0" applyNumberFormat="1" applyFont="1" applyFill="1" applyBorder="1" applyAlignment="1">
      <alignment horizontal="right" vertical="center" wrapText="1"/>
    </xf>
    <xf numFmtId="172" fontId="3" fillId="0" borderId="3" xfId="0" applyNumberFormat="1" applyFont="1" applyFill="1" applyBorder="1" applyAlignment="1">
      <alignment horizontal="right" vertical="center" wrapText="1"/>
    </xf>
    <xf numFmtId="172" fontId="10" fillId="0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 wrapText="1"/>
    </xf>
    <xf numFmtId="0" fontId="7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8</xdr:row>
      <xdr:rowOff>76200</xdr:rowOff>
    </xdr:from>
    <xdr:to>
      <xdr:col>3</xdr:col>
      <xdr:colOff>1257300</xdr:colOff>
      <xdr:row>8</xdr:row>
      <xdr:rowOff>561975</xdr:rowOff>
    </xdr:to>
    <xdr:pic>
      <xdr:nvPicPr>
        <xdr:cNvPr id="33200" name="Изображение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4362450"/>
          <a:ext cx="11239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171450</xdr:colOff>
      <xdr:row>10</xdr:row>
      <xdr:rowOff>0</xdr:rowOff>
    </xdr:from>
    <xdr:to>
      <xdr:col>12</xdr:col>
      <xdr:colOff>1428750</xdr:colOff>
      <xdr:row>10</xdr:row>
      <xdr:rowOff>495300</xdr:rowOff>
    </xdr:to>
    <xdr:pic>
      <xdr:nvPicPr>
        <xdr:cNvPr id="33201" name="Изображение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6875" y="5591175"/>
          <a:ext cx="1257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171450</xdr:colOff>
      <xdr:row>10</xdr:row>
      <xdr:rowOff>209550</xdr:rowOff>
    </xdr:from>
    <xdr:to>
      <xdr:col>10</xdr:col>
      <xdr:colOff>933450</xdr:colOff>
      <xdr:row>10</xdr:row>
      <xdr:rowOff>600075</xdr:rowOff>
    </xdr:to>
    <xdr:pic>
      <xdr:nvPicPr>
        <xdr:cNvPr id="33202" name="Picture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5800725"/>
          <a:ext cx="762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10</xdr:row>
      <xdr:rowOff>180975</xdr:rowOff>
    </xdr:from>
    <xdr:to>
      <xdr:col>9</xdr:col>
      <xdr:colOff>1019175</xdr:colOff>
      <xdr:row>10</xdr:row>
      <xdr:rowOff>628650</xdr:rowOff>
    </xdr:to>
    <xdr:pic>
      <xdr:nvPicPr>
        <xdr:cNvPr id="33203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6975" y="5772150"/>
          <a:ext cx="8667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0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0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20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20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20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20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28575</xdr:colOff>
      <xdr:row>13</xdr:row>
      <xdr:rowOff>0</xdr:rowOff>
    </xdr:from>
    <xdr:to>
      <xdr:col>4</xdr:col>
      <xdr:colOff>333375</xdr:colOff>
      <xdr:row>14</xdr:row>
      <xdr:rowOff>38100</xdr:rowOff>
    </xdr:to>
    <xdr:sp macro="" textlink="">
      <xdr:nvSpPr>
        <xdr:cNvPr id="3321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6250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21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21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21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1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1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21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21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21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21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13</xdr:row>
      <xdr:rowOff>0</xdr:rowOff>
    </xdr:from>
    <xdr:to>
      <xdr:col>1</xdr:col>
      <xdr:colOff>1657350</xdr:colOff>
      <xdr:row>14</xdr:row>
      <xdr:rowOff>28575</xdr:rowOff>
    </xdr:to>
    <xdr:sp macro="" textlink="">
      <xdr:nvSpPr>
        <xdr:cNvPr id="3322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822960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13</xdr:row>
      <xdr:rowOff>0</xdr:rowOff>
    </xdr:from>
    <xdr:to>
      <xdr:col>1</xdr:col>
      <xdr:colOff>1657350</xdr:colOff>
      <xdr:row>14</xdr:row>
      <xdr:rowOff>28575</xdr:rowOff>
    </xdr:to>
    <xdr:sp macro="" textlink="">
      <xdr:nvSpPr>
        <xdr:cNvPr id="3322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822960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2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2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22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22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22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22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2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2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3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3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23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23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23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23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3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3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3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49</xdr:row>
      <xdr:rowOff>47625</xdr:rowOff>
    </xdr:to>
    <xdr:sp macro="" textlink="">
      <xdr:nvSpPr>
        <xdr:cNvPr id="3323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696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28575</xdr:colOff>
      <xdr:row>14</xdr:row>
      <xdr:rowOff>47625</xdr:rowOff>
    </xdr:from>
    <xdr:to>
      <xdr:col>4</xdr:col>
      <xdr:colOff>333375</xdr:colOff>
      <xdr:row>50</xdr:row>
      <xdr:rowOff>171450</xdr:rowOff>
    </xdr:to>
    <xdr:sp macro="" textlink="">
      <xdr:nvSpPr>
        <xdr:cNvPr id="3324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62500" y="8543925"/>
          <a:ext cx="304800" cy="696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24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24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4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4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24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24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24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24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4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5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5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5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5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5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5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5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5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5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5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6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6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6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6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6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6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6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6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6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6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7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7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7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7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7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7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7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7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7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7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8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8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8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8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8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8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8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8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8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8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29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29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29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29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29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29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29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29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29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29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0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0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0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0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0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0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0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0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0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0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1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1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1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1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1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1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1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1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1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1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2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2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2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2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2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2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2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2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2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2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3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3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3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3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3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3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3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3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3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3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4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4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4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4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4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4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4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4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4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4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5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5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5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5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5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5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5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5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5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5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6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6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6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6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6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6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6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6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6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6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7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7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7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7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7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7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7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7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7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7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8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8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8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8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8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8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8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38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38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38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39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38100</xdr:rowOff>
    </xdr:to>
    <xdr:sp macro="" textlink="">
      <xdr:nvSpPr>
        <xdr:cNvPr id="3339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3143250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9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9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9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9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9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9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9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39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40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40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40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38100</xdr:rowOff>
    </xdr:to>
    <xdr:sp macro="" textlink="">
      <xdr:nvSpPr>
        <xdr:cNvPr id="3340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47339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13</xdr:row>
      <xdr:rowOff>0</xdr:rowOff>
    </xdr:from>
    <xdr:to>
      <xdr:col>1</xdr:col>
      <xdr:colOff>1657350</xdr:colOff>
      <xdr:row>14</xdr:row>
      <xdr:rowOff>38100</xdr:rowOff>
    </xdr:to>
    <xdr:sp macro="" textlink="">
      <xdr:nvSpPr>
        <xdr:cNvPr id="3340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13</xdr:row>
      <xdr:rowOff>0</xdr:rowOff>
    </xdr:from>
    <xdr:to>
      <xdr:col>1</xdr:col>
      <xdr:colOff>1657350</xdr:colOff>
      <xdr:row>14</xdr:row>
      <xdr:rowOff>38100</xdr:rowOff>
    </xdr:to>
    <xdr:sp macro="" textlink="">
      <xdr:nvSpPr>
        <xdr:cNvPr id="3340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13</xdr:row>
      <xdr:rowOff>0</xdr:rowOff>
    </xdr:from>
    <xdr:to>
      <xdr:col>1</xdr:col>
      <xdr:colOff>1657350</xdr:colOff>
      <xdr:row>14</xdr:row>
      <xdr:rowOff>38100</xdr:rowOff>
    </xdr:to>
    <xdr:sp macro="" textlink="">
      <xdr:nvSpPr>
        <xdr:cNvPr id="3340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13</xdr:row>
      <xdr:rowOff>0</xdr:rowOff>
    </xdr:from>
    <xdr:to>
      <xdr:col>1</xdr:col>
      <xdr:colOff>1657350</xdr:colOff>
      <xdr:row>14</xdr:row>
      <xdr:rowOff>38100</xdr:rowOff>
    </xdr:to>
    <xdr:sp macro="" textlink="">
      <xdr:nvSpPr>
        <xdr:cNvPr id="3340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13</xdr:row>
      <xdr:rowOff>0</xdr:rowOff>
    </xdr:from>
    <xdr:to>
      <xdr:col>1</xdr:col>
      <xdr:colOff>1657350</xdr:colOff>
      <xdr:row>14</xdr:row>
      <xdr:rowOff>38100</xdr:rowOff>
    </xdr:to>
    <xdr:sp macro="" textlink="">
      <xdr:nvSpPr>
        <xdr:cNvPr id="3340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13</xdr:row>
      <xdr:rowOff>0</xdr:rowOff>
    </xdr:from>
    <xdr:to>
      <xdr:col>1</xdr:col>
      <xdr:colOff>1657350</xdr:colOff>
      <xdr:row>14</xdr:row>
      <xdr:rowOff>38100</xdr:rowOff>
    </xdr:to>
    <xdr:sp macro="" textlink="">
      <xdr:nvSpPr>
        <xdr:cNvPr id="3340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13</xdr:row>
      <xdr:rowOff>0</xdr:rowOff>
    </xdr:from>
    <xdr:to>
      <xdr:col>1</xdr:col>
      <xdr:colOff>1657350</xdr:colOff>
      <xdr:row>14</xdr:row>
      <xdr:rowOff>38100</xdr:rowOff>
    </xdr:to>
    <xdr:sp macro="" textlink="">
      <xdr:nvSpPr>
        <xdr:cNvPr id="3341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13</xdr:row>
      <xdr:rowOff>0</xdr:rowOff>
    </xdr:from>
    <xdr:to>
      <xdr:col>1</xdr:col>
      <xdr:colOff>1657350</xdr:colOff>
      <xdr:row>14</xdr:row>
      <xdr:rowOff>38100</xdr:rowOff>
    </xdr:to>
    <xdr:sp macro="" textlink="">
      <xdr:nvSpPr>
        <xdr:cNvPr id="3341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990600</xdr:colOff>
      <xdr:row>13</xdr:row>
      <xdr:rowOff>0</xdr:rowOff>
    </xdr:from>
    <xdr:to>
      <xdr:col>5</xdr:col>
      <xdr:colOff>285750</xdr:colOff>
      <xdr:row>23</xdr:row>
      <xdr:rowOff>47625</xdr:rowOff>
    </xdr:to>
    <xdr:sp macro="" textlink="">
      <xdr:nvSpPr>
        <xdr:cNvPr id="3341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5724525" y="8229600"/>
          <a:ext cx="304800" cy="2009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13</xdr:row>
      <xdr:rowOff>0</xdr:rowOff>
    </xdr:from>
    <xdr:to>
      <xdr:col>1</xdr:col>
      <xdr:colOff>1657350</xdr:colOff>
      <xdr:row>14</xdr:row>
      <xdr:rowOff>38100</xdr:rowOff>
    </xdr:to>
    <xdr:sp macro="" textlink="">
      <xdr:nvSpPr>
        <xdr:cNvPr id="3341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1352550</xdr:colOff>
      <xdr:row>13</xdr:row>
      <xdr:rowOff>0</xdr:rowOff>
    </xdr:from>
    <xdr:to>
      <xdr:col>1</xdr:col>
      <xdr:colOff>1657350</xdr:colOff>
      <xdr:row>14</xdr:row>
      <xdr:rowOff>38100</xdr:rowOff>
    </xdr:to>
    <xdr:sp macro="" textlink="">
      <xdr:nvSpPr>
        <xdr:cNvPr id="3341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1876425" y="8229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990600</xdr:colOff>
      <xdr:row>13</xdr:row>
      <xdr:rowOff>0</xdr:rowOff>
    </xdr:from>
    <xdr:to>
      <xdr:col>5</xdr:col>
      <xdr:colOff>285750</xdr:colOff>
      <xdr:row>23</xdr:row>
      <xdr:rowOff>57150</xdr:rowOff>
    </xdr:to>
    <xdr:sp macro="" textlink="">
      <xdr:nvSpPr>
        <xdr:cNvPr id="3341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5724525" y="8229600"/>
          <a:ext cx="3048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R26"/>
  <sheetViews>
    <sheetView tabSelected="1" view="pageBreakPreview" topLeftCell="A8" zoomScale="115" zoomScaleNormal="70" zoomScaleSheetLayoutView="115" workbookViewId="0">
      <selection activeCell="D12" sqref="D12"/>
    </sheetView>
  </sheetViews>
  <sheetFormatPr defaultRowHeight="15" x14ac:dyDescent="0.25"/>
  <cols>
    <col min="1" max="1" width="7.85546875" style="1" customWidth="1"/>
    <col min="2" max="2" width="28.140625" style="1" customWidth="1"/>
    <col min="3" max="3" width="11.140625" style="1" customWidth="1"/>
    <col min="4" max="4" width="23.85546875" style="1" customWidth="1"/>
    <col min="5" max="5" width="15.140625" style="1" customWidth="1"/>
    <col min="6" max="6" width="10.5703125" style="1" customWidth="1"/>
    <col min="7" max="7" width="17.42578125" style="1" customWidth="1"/>
    <col min="8" max="9" width="17.42578125" style="3" customWidth="1"/>
    <col min="10" max="10" width="18.28515625" style="4" customWidth="1"/>
    <col min="11" max="11" width="15.28515625" style="4" customWidth="1"/>
    <col min="12" max="12" width="11.28515625" style="3" customWidth="1"/>
    <col min="13" max="13" width="26.42578125" style="3" customWidth="1"/>
    <col min="14" max="252" width="9.140625" style="1"/>
  </cols>
  <sheetData>
    <row r="1" spans="1:252" ht="37.5" x14ac:dyDescent="0.25">
      <c r="G1" s="2"/>
      <c r="H1" s="2"/>
      <c r="I1" s="2"/>
      <c r="J1" s="2"/>
      <c r="K1" s="2"/>
      <c r="L1" s="2"/>
      <c r="M1" s="8" t="s">
        <v>16</v>
      </c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</row>
    <row r="3" spans="1:252" ht="43.5" customHeight="1" x14ac:dyDescent="0.35">
      <c r="A3" s="49" t="s">
        <v>24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</row>
    <row r="4" spans="1:252" ht="27" customHeight="1" x14ac:dyDescent="0.25">
      <c r="A4" s="47" t="s">
        <v>0</v>
      </c>
      <c r="B4" s="48"/>
      <c r="C4" s="50" t="s">
        <v>26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</row>
    <row r="5" spans="1:252" ht="45" customHeight="1" x14ac:dyDescent="0.25">
      <c r="A5" s="41" t="s">
        <v>1</v>
      </c>
      <c r="B5" s="41"/>
      <c r="C5" s="51" t="s">
        <v>10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</row>
    <row r="6" spans="1:252" ht="56.25" customHeight="1" x14ac:dyDescent="0.25">
      <c r="A6" s="41" t="s">
        <v>12</v>
      </c>
      <c r="B6" s="41"/>
      <c r="C6" s="51" t="s">
        <v>13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/>
      <c r="O6"/>
      <c r="P6"/>
      <c r="Q6" s="27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</row>
    <row r="7" spans="1:252" ht="69.75" customHeight="1" x14ac:dyDescent="0.25">
      <c r="A7" s="47" t="s">
        <v>14</v>
      </c>
      <c r="B7" s="48"/>
      <c r="C7" s="52" t="s">
        <v>15</v>
      </c>
      <c r="D7" s="53"/>
      <c r="E7" s="53"/>
      <c r="F7" s="53"/>
      <c r="G7" s="53"/>
      <c r="H7" s="53"/>
      <c r="I7" s="53"/>
      <c r="J7" s="53"/>
      <c r="K7" s="53"/>
      <c r="L7" s="53"/>
      <c r="M7" s="54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</row>
    <row r="8" spans="1:252" ht="43.5" customHeight="1" x14ac:dyDescent="0.25">
      <c r="A8" s="33" t="s">
        <v>28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</row>
    <row r="9" spans="1:252" ht="69.75" customHeight="1" x14ac:dyDescent="0.25">
      <c r="A9" s="44" t="s">
        <v>23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</row>
    <row r="10" spans="1:252" s="12" customFormat="1" ht="33" customHeight="1" x14ac:dyDescent="0.25">
      <c r="A10" s="45" t="s">
        <v>2</v>
      </c>
      <c r="B10" s="45" t="s">
        <v>3</v>
      </c>
      <c r="C10" s="45"/>
      <c r="D10" s="46" t="s">
        <v>4</v>
      </c>
      <c r="E10" s="45" t="s">
        <v>5</v>
      </c>
      <c r="F10" s="40" t="s">
        <v>6</v>
      </c>
      <c r="G10" s="19" t="s">
        <v>17</v>
      </c>
      <c r="H10" s="19" t="s">
        <v>18</v>
      </c>
      <c r="I10" s="19" t="s">
        <v>19</v>
      </c>
      <c r="J10" s="9" t="s">
        <v>7</v>
      </c>
      <c r="K10" s="9" t="s">
        <v>8</v>
      </c>
      <c r="L10" s="10" t="s">
        <v>11</v>
      </c>
      <c r="M10" s="11" t="s">
        <v>20</v>
      </c>
    </row>
    <row r="11" spans="1:252" s="12" customFormat="1" ht="52.5" customHeight="1" x14ac:dyDescent="0.25">
      <c r="A11" s="45"/>
      <c r="B11" s="45"/>
      <c r="C11" s="45"/>
      <c r="D11" s="46"/>
      <c r="E11" s="45"/>
      <c r="F11" s="40"/>
      <c r="G11" s="20" t="s">
        <v>9</v>
      </c>
      <c r="H11" s="20" t="s">
        <v>9</v>
      </c>
      <c r="I11" s="10" t="s">
        <v>9</v>
      </c>
      <c r="J11" s="9"/>
      <c r="K11" s="9"/>
      <c r="L11" s="10"/>
      <c r="M11" s="11"/>
    </row>
    <row r="12" spans="1:252" s="12" customFormat="1" ht="75" customHeight="1" x14ac:dyDescent="0.25">
      <c r="A12" s="13">
        <v>1</v>
      </c>
      <c r="B12" s="39" t="s">
        <v>30</v>
      </c>
      <c r="C12" s="39"/>
      <c r="D12" s="32" t="s">
        <v>29</v>
      </c>
      <c r="E12" s="29" t="s">
        <v>32</v>
      </c>
      <c r="F12" s="22">
        <v>1</v>
      </c>
      <c r="G12" s="28">
        <v>30000</v>
      </c>
      <c r="H12" s="28">
        <v>35000</v>
      </c>
      <c r="I12" s="28">
        <v>38000</v>
      </c>
      <c r="J12" s="30">
        <f>STDEVA(G12:I12)</f>
        <v>4041.4518843273804</v>
      </c>
      <c r="K12" s="30">
        <f>J12/AVERAGE(G12:I12)*100</f>
        <v>11.771219080565185</v>
      </c>
      <c r="L12" s="26">
        <f>ROUND(AVERAGE(G12:I12),2)</f>
        <v>34333.33</v>
      </c>
      <c r="M12" s="26">
        <f>F12*L12</f>
        <v>34333.33</v>
      </c>
    </row>
    <row r="13" spans="1:252" s="12" customFormat="1" ht="80.25" customHeight="1" x14ac:dyDescent="0.25">
      <c r="A13" s="13">
        <v>2</v>
      </c>
      <c r="B13" s="39" t="s">
        <v>31</v>
      </c>
      <c r="C13" s="39"/>
      <c r="D13" s="32" t="s">
        <v>29</v>
      </c>
      <c r="E13" s="31" t="s">
        <v>32</v>
      </c>
      <c r="F13" s="22">
        <v>1</v>
      </c>
      <c r="G13" s="28">
        <v>48000</v>
      </c>
      <c r="H13" s="28">
        <v>45000</v>
      </c>
      <c r="I13" s="28">
        <v>48000</v>
      </c>
      <c r="J13" s="30">
        <f>STDEVA(G13:I13)</f>
        <v>1732.0508075688772</v>
      </c>
      <c r="K13" s="30">
        <f>J13/AVERAGE(G13:I13)*100</f>
        <v>3.6852144841891006</v>
      </c>
      <c r="L13" s="26">
        <f>ROUND(AVERAGE(G13:I13),2)</f>
        <v>47000</v>
      </c>
      <c r="M13" s="26">
        <f>F13*L13</f>
        <v>47000</v>
      </c>
    </row>
    <row r="14" spans="1:252" s="15" customFormat="1" ht="21" customHeight="1" x14ac:dyDescent="0.25">
      <c r="A14" s="36" t="s">
        <v>25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8"/>
      <c r="M14" s="21">
        <f>SUM(M12:M13)</f>
        <v>81333.33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6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</row>
    <row r="15" spans="1:252" ht="15" customHeight="1" x14ac:dyDescent="0.25">
      <c r="A15" s="35" t="s">
        <v>21</v>
      </c>
      <c r="B15" s="35"/>
      <c r="C15" s="35"/>
      <c r="D15" s="35"/>
      <c r="E15" s="35"/>
      <c r="F15" s="35"/>
      <c r="G15" s="35"/>
      <c r="H15" s="23">
        <f>M14</f>
        <v>81333.33</v>
      </c>
      <c r="I15" s="34" t="s">
        <v>22</v>
      </c>
      <c r="J15" s="34"/>
      <c r="K15" s="34"/>
      <c r="L15" s="34"/>
      <c r="M15" s="34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</row>
    <row r="16" spans="1:252" ht="15" customHeight="1" x14ac:dyDescent="0.25">
      <c r="A16" s="24"/>
      <c r="B16" s="24"/>
      <c r="C16" s="24"/>
      <c r="D16" s="24"/>
      <c r="E16" s="24"/>
      <c r="F16" s="24"/>
      <c r="G16" s="24"/>
      <c r="H16" s="23"/>
      <c r="I16" s="25"/>
      <c r="J16" s="25"/>
      <c r="K16" s="25"/>
      <c r="L16" s="25"/>
      <c r="M16" s="2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</row>
    <row r="17" spans="1:252" ht="14.45" customHeight="1" x14ac:dyDescent="0.25">
      <c r="A17" s="42" t="s">
        <v>27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</row>
    <row r="18" spans="1:252" ht="14.45" customHeight="1" x14ac:dyDescent="0.25">
      <c r="A18" s="6"/>
      <c r="B18" s="6"/>
      <c r="G18" s="3"/>
      <c r="I18" s="7"/>
      <c r="J18" s="7"/>
      <c r="K18" s="3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</row>
    <row r="19" spans="1:252" x14ac:dyDescent="0.25">
      <c r="F19" s="3"/>
    </row>
    <row r="24" spans="1:252" x14ac:dyDescent="0.25">
      <c r="L24" s="18"/>
    </row>
    <row r="26" spans="1:252" x14ac:dyDescent="0.25">
      <c r="F26" s="3"/>
    </row>
  </sheetData>
  <mergeCells count="22">
    <mergeCell ref="A3:M3"/>
    <mergeCell ref="A4:B4"/>
    <mergeCell ref="C4:M4"/>
    <mergeCell ref="A5:B5"/>
    <mergeCell ref="C5:M5"/>
    <mergeCell ref="C7:M7"/>
    <mergeCell ref="C6:M6"/>
    <mergeCell ref="A6:B6"/>
    <mergeCell ref="A17:M17"/>
    <mergeCell ref="A9:M9"/>
    <mergeCell ref="A10:A11"/>
    <mergeCell ref="B10:C11"/>
    <mergeCell ref="D10:D11"/>
    <mergeCell ref="A7:B7"/>
    <mergeCell ref="E10:E11"/>
    <mergeCell ref="A8:M8"/>
    <mergeCell ref="I15:M15"/>
    <mergeCell ref="A15:G15"/>
    <mergeCell ref="A14:L14"/>
    <mergeCell ref="B12:C12"/>
    <mergeCell ref="B13:C13"/>
    <mergeCell ref="F10:F11"/>
  </mergeCells>
  <pageMargins left="0.7" right="0.7" top="0.75" bottom="0.75" header="0.3" footer="0.3"/>
  <pageSetup paperSize="9" scale="5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Зуев Павел Валерьевич</cp:lastModifiedBy>
  <cp:lastPrinted>2023-08-02T11:20:46Z</cp:lastPrinted>
  <dcterms:created xsi:type="dcterms:W3CDTF">2020-11-24T08:13:39Z</dcterms:created>
  <dcterms:modified xsi:type="dcterms:W3CDTF">2026-03-25T08:55:11Z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