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15510" windowHeight="8790" tabRatio="705" activeTab="4"/>
  </bookViews>
  <sheets>
    <sheet name="Итоговый расчет" sheetId="3" r:id="rId1"/>
    <sheet name="Анализ рынка" sheetId="1" r:id="rId2"/>
    <sheet name="Тарифный метод" sheetId="4" r:id="rId3"/>
    <sheet name="Расчет средневзвешенной цены" sheetId="2" r:id="rId4"/>
    <sheet name="Расчет референтной цены" sheetId="5" r:id="rId5"/>
  </sheets>
  <definedNames>
    <definedName name="__xlnm.Print_Area" localSheetId="1">'Анализ рынка'!$A$1:$H$8</definedName>
    <definedName name="__xlnm.Print_Area" localSheetId="0">'Итоговый расчет'!$A$1:$O$6</definedName>
    <definedName name="__xlnm.Print_Area" localSheetId="3">'Расчет средневзвешенной цены'!$A$1:$K$8</definedName>
    <definedName name="_xlnm._FilterDatabase" localSheetId="2" hidden="1">'Тарифный метод'!$A$4:$L$12</definedName>
    <definedName name="_xlnm.Print_Area" localSheetId="0">'Итоговый расчет'!$A$1:$N$18</definedName>
    <definedName name="_xlnm.Print_Area" localSheetId="3">'Расчет средневзвешенной цены'!$A$1:$I$16</definedName>
  </definedNames>
  <calcPr calcId="125725"/>
</workbook>
</file>

<file path=xl/calcChain.xml><?xml version="1.0" encoding="utf-8"?>
<calcChain xmlns="http://schemas.openxmlformats.org/spreadsheetml/2006/main">
  <c r="M18" i="4"/>
  <c r="M17"/>
  <c r="M16"/>
  <c r="N14" i="3"/>
  <c r="M15" i="4"/>
  <c r="M14"/>
  <c r="M13"/>
  <c r="M19"/>
</calcChain>
</file>

<file path=xl/sharedStrings.xml><?xml version="1.0" encoding="utf-8"?>
<sst xmlns="http://schemas.openxmlformats.org/spreadsheetml/2006/main" count="326" uniqueCount="172">
  <si>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</si>
  <si>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</si>
  <si>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</si>
  <si>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</si>
  <si>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</si>
  <si>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</si>
  <si>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</si>
  <si>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</si>
  <si>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</si>
  <si>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</si>
  <si>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</si>
  <si>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</si>
  <si>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</si>
  <si>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 товара, подлежащее закупке, за ед.</t>
  </si>
  <si>
    <t>НМЦК (руб.)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</si>
  <si>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</si>
  <si>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</si>
  <si>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</si>
  <si>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</si>
  <si>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</si>
  <si>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</si>
  <si>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Количество в упаковке</t>
  </si>
  <si>
    <t>Цена за единицу, без учета НДС и оптовой надбавки, руб.</t>
  </si>
  <si>
    <t>Цена за ед. для расчета, руб.</t>
  </si>
  <si>
    <t>Тарифный метод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</si>
  <si>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</si>
  <si>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</si>
  <si>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</si>
  <si>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</si>
  <si>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</si>
  <si>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Расчет референтной цены*</t>
  </si>
  <si>
    <t>Цена из контракта/ коммерческого предложения, руб.</t>
  </si>
  <si>
    <t xml:space="preserve">МНН/ Лек. форма/ Дозировка
</t>
  </si>
  <si>
    <t>1</t>
  </si>
  <si>
    <t>2</t>
  </si>
  <si>
    <t>3</t>
  </si>
  <si>
    <t>4</t>
  </si>
  <si>
    <t>5</t>
  </si>
  <si>
    <t xml:space="preserve"> Коммерческое предложение</t>
  </si>
  <si>
    <t>_</t>
  </si>
  <si>
    <t>Предложение 2</t>
  </si>
  <si>
    <t>Предложение 1</t>
  </si>
  <si>
    <t>Предложение 3</t>
  </si>
  <si>
    <t>НДС%</t>
  </si>
  <si>
    <t>Оптовая надбавка %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</si>
  <si>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</si>
  <si>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</si>
  <si>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</si>
  <si>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Владелец РУ/производитель/упаковщик/Выпускающий контроль</t>
  </si>
  <si>
    <t>Коли-
чество в потреб. упаков-
ке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</si>
  <si>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</si>
  <si>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</si>
  <si>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</si>
  <si>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</si>
  <si>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Дата вступления в силу</t>
  </si>
  <si>
    <t>Количество ед. в упаковке</t>
  </si>
  <si>
    <t>Количество едениц по накл.</t>
  </si>
  <si>
    <t>Код АТХ</t>
  </si>
  <si>
    <t>Штрих-код (EAN13)</t>
  </si>
  <si>
    <t>Менадиона натрия бисульфит</t>
  </si>
  <si>
    <t>Викасол</t>
  </si>
  <si>
    <t>раствор для внутримышечного введения, 10 мг/мл, 2 мл - ампулы (5)  / в комплекте с ножом ампульным или скарификатором / - упаковки ячейковые контурные (2) - пачки картонные</t>
  </si>
  <si>
    <t xml:space="preserve">Вл.Общество с ограниченной ответственностью "Атолл", Россия; Вып.к.Перв.Уп.Втор.Уп.Пр.ООО "Озон", Россия 445351, Самарская обл., г. Жигулевск, ул. Песочная, д. 11, ~; </t>
  </si>
  <si>
    <t>B02BA02</t>
  </si>
  <si>
    <t>ЛП-002130</t>
  </si>
  <si>
    <t>23.12.2020 
 (724/20-20-ОПР)</t>
  </si>
  <si>
    <t>4607027767563</t>
  </si>
  <si>
    <t xml:space="preserve">Вл.Вып.к.Перв.Уп.Втор.Уп.Пр.Акционерное общество "Новосибхимфарм" (АО "Новосибхимфарм"), Россия (5405101302); </t>
  </si>
  <si>
    <t>Р N003935/01</t>
  </si>
  <si>
    <t xml:space="preserve">Вл.Вып.к.Перв.Уп.Втор.Уп.Пр.Общество с ограниченной ответственностью «Велфарм» (ООО «Велфарм»), Россия; </t>
  </si>
  <si>
    <t>ЛП-005068</t>
  </si>
  <si>
    <t>18.12.2020 
 (665/20-20-ОПР)</t>
  </si>
  <si>
    <t>раствор для внутримышечного введения, 10 мг/мл, 2 мл - ампулы с кольцом излома или надрезом и точкой (5)  - пачки картонные</t>
  </si>
  <si>
    <t>4650099782309</t>
  </si>
  <si>
    <t>раствор для внутримышечного введения, 10 мг/мл, 2 мл - ампулы с кольцом излома или надрезом и точкой (10)  - пачки картонные</t>
  </si>
  <si>
    <t>4650099782316</t>
  </si>
  <si>
    <t>ЛС-002477</t>
  </si>
  <si>
    <t>раствор для внутримышечного введения, 10 мг/мл, 2 мл - ампулы (10)  - пачки картонные</t>
  </si>
  <si>
    <t xml:space="preserve">Вл.Вып.к.Перв.Уп.Втор.Уп.Пр.Общество с ограниченной ответственностью ''Эллара'' (ООО ''Эллара''), Россия (3321028719); </t>
  </si>
  <si>
    <t>ЛП-002094</t>
  </si>
  <si>
    <t>15.10.2021 
 (20-4-4185800-ОПР-изм)</t>
  </si>
  <si>
    <t>4670008160226</t>
  </si>
  <si>
    <t>09.12.2022 
1702/20-22</t>
  </si>
  <si>
    <t>раствор для внутримышечного введения, 10 мг/мл, 2 мл - ампулы (10)  - коробки картонные</t>
  </si>
  <si>
    <t>31.05.2023 
750/20-23</t>
  </si>
  <si>
    <t>4602212008285</t>
  </si>
  <si>
    <t>ЛП-№(003964)-(РГ-RU)</t>
  </si>
  <si>
    <t>28.02.2024 
25-7-4279713-изм</t>
  </si>
  <si>
    <t>раствор для внутримышечного введения, 10 мг/мл, 2 мл - ампулы (5)  - упаковки ячейковые контурные (2) - пачки картонные</t>
  </si>
  <si>
    <t xml:space="preserve">Вл.Вып.к.Перв.Уп.Втор.Уп.Пр.Биосинтез ПАО, Россия; </t>
  </si>
  <si>
    <t>21.12.2020 
 (685/20-20-ОПР)</t>
  </si>
  <si>
    <t>4602884014096</t>
  </si>
  <si>
    <t>Цена за ед.изм.</t>
  </si>
  <si>
    <t>Миним. цена за ед.изм.</t>
  </si>
  <si>
    <t>=</t>
  </si>
  <si>
    <t xml:space="preserve">Вл.Вып.к.Перв.Уп.Втор.Уп.Пр.Общество с ограниченной ответственностью "Гротекс" (ООО "Гротекс"), Россия (7814459396); </t>
  </si>
  <si>
    <t xml:space="preserve">Вл.Вып.к.Перв.Уп.Втор.Уп.Пр.Общество с ограниченной ответственностью "Б-ФАРМ"  (ООО "Б-ФАРМ"), Россия (5032209300); </t>
  </si>
  <si>
    <t>ГЕНТАМИЦИН
,Раствор для инъекций  40 мг/мл</t>
  </si>
  <si>
    <t>мл</t>
  </si>
  <si>
    <t>ВОДОРОДА ПЕРОКСИД,
Раствор для местного и наружного применения 30 мг/мл</t>
  </si>
  <si>
    <t>АМИНОФЕНИЛМАСЛЯНАЯ КИСЛОТА , Таблетки 250мг</t>
  </si>
  <si>
    <t>шт</t>
  </si>
  <si>
    <t>АЦЕТАЗОЛАМИД,Таблетки 250 мг</t>
  </si>
  <si>
    <t xml:space="preserve">ЭРИТРОМИЦИН,  Таблетки, покрытые оболочкой 250 мг
</t>
  </si>
  <si>
    <t>ХЛОРОПИРАМИН, Раствор для внутривенного и внутримышечного введения 20 мг/мл</t>
  </si>
  <si>
    <t xml:space="preserve">УРАПИДИЛ,  Раствор для внутривенного введения 5мг/мл
</t>
  </si>
  <si>
    <t>К № 166 от 16.06.2025</t>
  </si>
  <si>
    <t>Д № 373698026 от 22.10.2025</t>
  </si>
  <si>
    <t>Государственный реестр предельных отпускных цен производителей на лекарственные препараты,_x000D_
включенные в перечень жизненно необходимых и важнейших лекарственных препаратов_x000D_
(по состоянию на 17.08.2026)</t>
  </si>
  <si>
    <t>Гентамицин</t>
  </si>
  <si>
    <t>раствор для внутривенного и внутримышечного введения, 40 мг/мл, 2 мл - ампулы (10)  - коробки картонные</t>
  </si>
  <si>
    <t>J01GB03</t>
  </si>
  <si>
    <t>4602824000356</t>
  </si>
  <si>
    <t>раствор для внутривенного и внутримышечного введения, 40 мг/мл, 2 мл - ампулы (10)  - пачки картонные</t>
  </si>
  <si>
    <t>4602824020675</t>
  </si>
  <si>
    <t>ЛП-№(005498)-(РГ-RU)</t>
  </si>
  <si>
    <t xml:space="preserve">Вл.Вып.к.Перв.Уп.Втор.Уп.Пр.Акционерное общество "ДАЛЬХИМФАРМ" (АО "ДАЛЬХИМФАРМ"), Россия (2702010564); </t>
  </si>
  <si>
    <t>17.06.2026 
1004/25-26</t>
  </si>
  <si>
    <t>Водорода пероксид</t>
  </si>
  <si>
    <t>Перекись водорода</t>
  </si>
  <si>
    <t>D08AX01</t>
  </si>
  <si>
    <t xml:space="preserve">раствор для местного и наружного применения, 3%, 100 мл - флаконы (1) </t>
  </si>
  <si>
    <t>ЛП-№(007757)-(РГ-RU)</t>
  </si>
  <si>
    <t>4603184003995</t>
  </si>
  <si>
    <t xml:space="preserve">Вл.Вып.к.Перв.Уп.Втор.Уп.Пр.Акционерное общество "Ивановская фармацевтическая фабрика", Россия (3702051403); </t>
  </si>
  <si>
    <t>16.04.2026 
25-7-4360317-ОПР-изм</t>
  </si>
  <si>
    <t>Ацетазоламид</t>
  </si>
  <si>
    <t>S01EC01</t>
  </si>
  <si>
    <t>Диакарб</t>
  </si>
  <si>
    <t>таблетки, 250 мг, 10 шт. - контурная ячейковая упаковка (3)  - пачка картонная</t>
  </si>
  <si>
    <t xml:space="preserve">Вл.Вып.к.Перв.Уп.Втор.Уп.Пр.Акционерное общество "Химико-фармацевтический комбинат "АКРИХИН" (АО "АКРИХИН"), Россия (5031013320); </t>
  </si>
  <si>
    <t>ЛП-№(001873)-(РГ-RU)</t>
  </si>
  <si>
    <t>4601969010718</t>
  </si>
  <si>
    <t>10.03.2026 
305/25-26</t>
  </si>
  <si>
    <t>Хлоропирамин</t>
  </si>
  <si>
    <t>R06AC03</t>
  </si>
  <si>
    <t>ЛП-004306</t>
  </si>
  <si>
    <t>раствор для внутривенного и внутримышечного введения, 20 мг/мл, 1 мл - ампулы с точкой или кольцом излома (5)  - пачки картонные</t>
  </si>
  <si>
    <t>4670008163555</t>
  </si>
  <si>
    <t>раствор для внутривенного и внутримышечного введения, 20 мг/мл, 1 мл - ампулы (5)  - пачки картонные</t>
  </si>
  <si>
    <t>ЛП-№(001984)-(РГ-RU)</t>
  </si>
  <si>
    <t>21.05.2024 
697/20-24</t>
  </si>
  <si>
    <t>Урапидил</t>
  </si>
  <si>
    <t>раствор для внутривенного введения, 5 мг/мл, 5 мл - ампулы (5)  - пачки картонные</t>
  </si>
  <si>
    <t>C02CA06</t>
  </si>
  <si>
    <t>Эрастил солофарм</t>
  </si>
  <si>
    <t>раствор для внутривенного введения, 5 мг/мл, 5 мл - ампула (5)  - пачка картонная</t>
  </si>
  <si>
    <t>раствор для внутривенного введения, 5 мг/мл, 5 мл - ампулы (10)  - пачки картонные</t>
  </si>
  <si>
    <t>ЛП-№(004040)-(РГ-RU)</t>
  </si>
  <si>
    <t>06.03.2024 
25-7-4279509-изм</t>
  </si>
  <si>
    <t>4630179312312</t>
  </si>
  <si>
    <t>Урапресин</t>
  </si>
  <si>
    <t>ЛП-№(004735)-(РГ-RU)</t>
  </si>
  <si>
    <t>17.06.2024 
25-7-4288787-изм</t>
  </si>
  <si>
    <t>4620058181641</t>
  </si>
  <si>
    <t xml:space="preserve">Вл.Общество с ограниченной ответственностью "Б-ФАРМ" (ООО "Б-ФАРМ"), Россия (5032209300); Вып.к.Перв.Уп.Втор.Уп.Пр.Акционерное общество "Брынцалов-А"  (АО "Брынцалов-А"), Россия, Россия (0411032048); </t>
  </si>
  <si>
    <t>14.02.2025 
25-7-4315401-изм</t>
  </si>
  <si>
    <t>4603779019349</t>
  </si>
  <si>
    <t>раствор для внутривенного введения, 5 мг/мл, 5 мл - флаконы (5)  - пачки картонные</t>
  </si>
  <si>
    <t xml:space="preserve">Вл.Вып.к.Перв.Уп.Втор.Уп.Пр.Общество с ограниченной ответственностью "ФармМентал групп" (ООО "ФармМентал групп"), Россия (7729778070); </t>
  </si>
  <si>
    <t>ЛП-№(012394)-(РГ-RU)</t>
  </si>
  <si>
    <t>13.01.2026 
25-7-4349789-изм</t>
  </si>
  <si>
    <t>4670140402727</t>
  </si>
  <si>
    <t>Урапидил Канон</t>
  </si>
  <si>
    <t xml:space="preserve">Вл.Закрытое акционерное общество "Канонфарма продакшн" (ЗАО "Канонфарма продакшн"), Россия (5050026081); Вып.к.Перв.Уп.Втор.Уп.Пр.Общество с ограниченной ответственностью "Гротекс" (ООО "Гротекс"), Россия 195279, г. Санкт-Петербург, Индустриальный проспект, д. 71, корп. 2, лит. А, ~ (7814459396); </t>
  </si>
  <si>
    <t>ЛП-№(012575)-(РГ-RU)</t>
  </si>
  <si>
    <t>23.01.2026 
25-7-4352230-изм</t>
  </si>
  <si>
    <t>4630098009935</t>
  </si>
  <si>
    <t>4630098009959</t>
  </si>
  <si>
    <t>03.04.2026 
25-7-4358577-изм</t>
  </si>
  <si>
    <t>4630179323165</t>
  </si>
  <si>
    <t>Цена производителя  из контракта, руб. /упак.</t>
  </si>
</sst>
</file>

<file path=xl/styles.xml><?xml version="1.0" encoding="utf-8"?>
<styleSheet xmlns="http://schemas.openxmlformats.org/spreadsheetml/2006/main">
  <numFmts count="7">
    <numFmt numFmtId="164" formatCode="#\ ##0.00"/>
    <numFmt numFmtId="165" formatCode="###\ 0\.00"/>
    <numFmt numFmtId="166" formatCode="0.00_);\(0.00\)"/>
    <numFmt numFmtId="167" formatCode="#,##0.00#########"/>
    <numFmt numFmtId="168" formatCode="[$-10419]###\ ###"/>
    <numFmt numFmtId="169" formatCode="[$-10419]###\ ###\ ##0.00"/>
    <numFmt numFmtId="170" formatCode="0.000"/>
  </numFmts>
  <fonts count="21"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rgb="FF212529"/>
      <name val="Times New Roman"/>
      <family val="1"/>
      <charset val="204"/>
    </font>
    <font>
      <b/>
      <sz val="14"/>
      <color indexed="8"/>
      <name val="Times New Roman"/>
      <charset val="204"/>
    </font>
    <font>
      <sz val="11"/>
      <color indexed="8"/>
      <name val="Calibri"/>
      <charset val="204"/>
    </font>
    <font>
      <sz val="10"/>
      <color indexed="8"/>
      <name val="Calibri"/>
      <charset val="204"/>
    </font>
    <font>
      <sz val="8"/>
      <color theme="1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 applyAlignment="0"/>
    <xf numFmtId="0" fontId="6" fillId="0" borderId="0" applyAlignment="0"/>
  </cellStyleXfs>
  <cellXfs count="19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167" fontId="7" fillId="0" borderId="2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vertical="center"/>
    </xf>
    <xf numFmtId="164" fontId="7" fillId="0" borderId="0" xfId="0" applyNumberFormat="1" applyFont="1"/>
    <xf numFmtId="165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167" fontId="7" fillId="0" borderId="11" xfId="0" applyNumberFormat="1" applyFont="1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 shrinkToFit="1"/>
    </xf>
    <xf numFmtId="2" fontId="7" fillId="0" borderId="11" xfId="0" applyNumberFormat="1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/>
    </xf>
    <xf numFmtId="164" fontId="7" fillId="0" borderId="11" xfId="0" applyNumberFormat="1" applyFont="1" applyBorder="1" applyAlignment="1">
      <alignment horizontal="center" wrapText="1"/>
    </xf>
    <xf numFmtId="0" fontId="2" fillId="0" borderId="0" xfId="0" applyNumberFormat="1" applyFont="1"/>
    <xf numFmtId="2" fontId="7" fillId="0" borderId="11" xfId="0" applyNumberFormat="1" applyFont="1" applyBorder="1" applyAlignment="1">
      <alignment horizontal="center"/>
    </xf>
    <xf numFmtId="0" fontId="7" fillId="0" borderId="22" xfId="0" applyFont="1" applyBorder="1" applyAlignment="1">
      <alignment horizontal="center" vertical="center" wrapText="1" shrinkToFit="1"/>
    </xf>
    <xf numFmtId="167" fontId="7" fillId="0" borderId="22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 shrinkToFit="1"/>
    </xf>
    <xf numFmtId="14" fontId="8" fillId="0" borderId="0" xfId="0" applyNumberFormat="1" applyFont="1"/>
    <xf numFmtId="0" fontId="7" fillId="0" borderId="23" xfId="0" applyFont="1" applyBorder="1" applyAlignment="1">
      <alignment horizontal="center" vertical="center" wrapText="1" shrinkToFit="1"/>
    </xf>
    <xf numFmtId="0" fontId="11" fillId="2" borderId="25" xfId="0" applyFont="1" applyFill="1" applyBorder="1" applyAlignment="1" applyProtection="1">
      <alignment horizontal="center" vertical="center" wrapText="1" readingOrder="1"/>
      <protection locked="0"/>
    </xf>
    <xf numFmtId="0" fontId="11" fillId="2" borderId="26" xfId="0" applyFont="1" applyFill="1" applyBorder="1" applyAlignment="1" applyProtection="1">
      <alignment horizontal="center" vertical="center" wrapText="1" readingOrder="1"/>
      <protection locked="0"/>
    </xf>
    <xf numFmtId="0" fontId="11" fillId="2" borderId="27" xfId="0" applyFont="1" applyFill="1" applyBorder="1" applyAlignment="1" applyProtection="1">
      <alignment horizontal="center" vertical="center" wrapText="1" readingOrder="1"/>
      <protection locked="0"/>
    </xf>
    <xf numFmtId="0" fontId="12" fillId="0" borderId="28" xfId="0" applyFont="1" applyBorder="1" applyAlignment="1" applyProtection="1">
      <alignment horizontal="left" vertical="top" wrapText="1" readingOrder="1"/>
      <protection locked="0"/>
    </xf>
    <xf numFmtId="0" fontId="12" fillId="0" borderId="29" xfId="0" applyFont="1" applyBorder="1" applyAlignment="1" applyProtection="1">
      <alignment vertical="top" wrapText="1" readingOrder="1"/>
      <protection locked="0"/>
    </xf>
    <xf numFmtId="168" fontId="12" fillId="0" borderId="29" xfId="0" applyNumberFormat="1" applyFont="1" applyBorder="1" applyAlignment="1" applyProtection="1">
      <alignment horizontal="center" vertical="top" wrapText="1" readingOrder="1"/>
      <protection locked="0"/>
    </xf>
    <xf numFmtId="169" fontId="12" fillId="0" borderId="29" xfId="0" applyNumberFormat="1" applyFont="1" applyBorder="1" applyAlignment="1" applyProtection="1">
      <alignment vertical="top" wrapText="1" readingOrder="1"/>
      <protection locked="0"/>
    </xf>
    <xf numFmtId="0" fontId="12" fillId="0" borderId="29" xfId="0" applyFont="1" applyBorder="1" applyAlignment="1" applyProtection="1">
      <alignment horizontal="center" vertical="top" wrapText="1" readingOrder="1"/>
      <protection locked="0"/>
    </xf>
    <xf numFmtId="0" fontId="13" fillId="0" borderId="29" xfId="0" applyFont="1" applyBorder="1" applyAlignment="1" applyProtection="1">
      <alignment horizontal="center" vertical="top" wrapText="1" readingOrder="1"/>
      <protection locked="0"/>
    </xf>
    <xf numFmtId="14" fontId="13" fillId="0" borderId="30" xfId="0" applyNumberFormat="1" applyFont="1" applyBorder="1" applyAlignment="1" applyProtection="1">
      <alignment horizontal="center" vertical="top" wrapText="1" readingOrder="1"/>
      <protection locked="0"/>
    </xf>
    <xf numFmtId="0" fontId="0" fillId="0" borderId="31" xfId="0" applyBorder="1"/>
    <xf numFmtId="0" fontId="0" fillId="0" borderId="0" xfId="0" applyBorder="1"/>
    <xf numFmtId="0" fontId="7" fillId="0" borderId="13" xfId="0" applyFont="1" applyBorder="1" applyAlignment="1">
      <alignment horizontal="center" vertical="center" wrapText="1" shrinkToFit="1"/>
    </xf>
    <xf numFmtId="0" fontId="0" fillId="0" borderId="0" xfId="0"/>
    <xf numFmtId="2" fontId="7" fillId="0" borderId="31" xfId="0" applyNumberFormat="1" applyFont="1" applyBorder="1" applyAlignment="1">
      <alignment horizontal="center" vertical="center" wrapText="1"/>
    </xf>
    <xf numFmtId="165" fontId="9" fillId="3" borderId="2" xfId="0" applyNumberFormat="1" applyFont="1" applyFill="1" applyBorder="1" applyAlignment="1">
      <alignment horizontal="center" vertical="center" wrapText="1"/>
    </xf>
    <xf numFmtId="167" fontId="7" fillId="3" borderId="2" xfId="0" applyNumberFormat="1" applyFont="1" applyFill="1" applyBorder="1" applyAlignment="1">
      <alignment horizontal="center" vertical="center" wrapText="1"/>
    </xf>
    <xf numFmtId="167" fontId="7" fillId="3" borderId="22" xfId="0" applyNumberFormat="1" applyFont="1" applyFill="1" applyBorder="1" applyAlignment="1">
      <alignment horizontal="center" vertical="center" wrapText="1"/>
    </xf>
    <xf numFmtId="166" fontId="7" fillId="3" borderId="2" xfId="0" applyNumberFormat="1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wrapText="1" shrinkToFit="1"/>
    </xf>
    <xf numFmtId="2" fontId="12" fillId="0" borderId="29" xfId="0" applyNumberFormat="1" applyFont="1" applyBorder="1" applyAlignment="1" applyProtection="1">
      <alignment horizontal="center" vertical="top" wrapText="1" readingOrder="1"/>
      <protection locked="0"/>
    </xf>
    <xf numFmtId="167" fontId="7" fillId="0" borderId="14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 shrinkToFit="1"/>
    </xf>
    <xf numFmtId="0" fontId="0" fillId="0" borderId="0" xfId="0"/>
    <xf numFmtId="167" fontId="7" fillId="0" borderId="31" xfId="0" applyNumberFormat="1" applyFont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 shrinkToFit="1"/>
    </xf>
    <xf numFmtId="0" fontId="7" fillId="0" borderId="31" xfId="0" applyFont="1" applyBorder="1" applyAlignment="1">
      <alignment horizontal="center" vertical="center" wrapText="1" shrinkToFi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1" xfId="0" applyNumberFormat="1" applyFont="1" applyBorder="1" applyAlignment="1">
      <alignment horizontal="center" vertical="center" wrapText="1"/>
    </xf>
    <xf numFmtId="0" fontId="14" fillId="4" borderId="0" xfId="0" applyFont="1" applyFill="1" applyAlignment="1">
      <alignment horizontal="center" wrapText="1"/>
    </xf>
    <xf numFmtId="167" fontId="7" fillId="0" borderId="8" xfId="0" applyNumberFormat="1" applyFont="1" applyBorder="1" applyAlignment="1">
      <alignment horizontal="center" vertical="center" wrapText="1"/>
    </xf>
    <xf numFmtId="0" fontId="14" fillId="4" borderId="31" xfId="0" applyFont="1" applyFill="1" applyBorder="1" applyAlignment="1">
      <alignment horizontal="center" vertical="center" wrapText="1"/>
    </xf>
    <xf numFmtId="167" fontId="7" fillId="0" borderId="8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0" fillId="0" borderId="0" xfId="0"/>
    <xf numFmtId="0" fontId="16" fillId="0" borderId="28" xfId="0" applyFont="1" applyBorder="1" applyAlignment="1" applyProtection="1">
      <alignment horizontal="left" vertical="top" wrapText="1" readingOrder="1"/>
      <protection locked="0"/>
    </xf>
    <xf numFmtId="0" fontId="16" fillId="0" borderId="29" xfId="0" applyFont="1" applyBorder="1" applyAlignment="1" applyProtection="1">
      <alignment vertical="top" wrapText="1" readingOrder="1"/>
      <protection locked="0"/>
    </xf>
    <xf numFmtId="168" fontId="16" fillId="0" borderId="29" xfId="0" applyNumberFormat="1" applyFont="1" applyBorder="1" applyAlignment="1" applyProtection="1">
      <alignment horizontal="center" vertical="top" wrapText="1" readingOrder="1"/>
      <protection locked="0"/>
    </xf>
    <xf numFmtId="169" fontId="16" fillId="0" borderId="29" xfId="0" applyNumberFormat="1" applyFont="1" applyBorder="1" applyAlignment="1" applyProtection="1">
      <alignment vertical="top" wrapText="1" readingOrder="1"/>
      <protection locked="0"/>
    </xf>
    <xf numFmtId="0" fontId="16" fillId="0" borderId="29" xfId="0" applyFont="1" applyBorder="1" applyAlignment="1" applyProtection="1">
      <alignment horizontal="center" vertical="top" wrapText="1" readingOrder="1"/>
      <protection locked="0"/>
    </xf>
    <xf numFmtId="0" fontId="17" fillId="0" borderId="29" xfId="0" applyFont="1" applyBorder="1" applyAlignment="1" applyProtection="1">
      <alignment horizontal="center" vertical="top" wrapText="1" readingOrder="1"/>
      <protection locked="0"/>
    </xf>
    <xf numFmtId="14" fontId="17" fillId="0" borderId="30" xfId="0" applyNumberFormat="1" applyFont="1" applyBorder="1" applyAlignment="1" applyProtection="1">
      <alignment horizontal="center" vertical="top" wrapText="1" readingOrder="1"/>
      <protection locked="0"/>
    </xf>
    <xf numFmtId="2" fontId="16" fillId="0" borderId="29" xfId="0" applyNumberFormat="1" applyFont="1" applyBorder="1" applyAlignment="1" applyProtection="1">
      <alignment horizontal="center" vertical="top" wrapText="1" readingOrder="1"/>
      <protection locked="0"/>
    </xf>
    <xf numFmtId="170" fontId="7" fillId="0" borderId="11" xfId="0" applyNumberFormat="1" applyFont="1" applyBorder="1" applyAlignment="1">
      <alignment horizontal="center" vertical="center" wrapText="1" shrinkToFit="1"/>
    </xf>
    <xf numFmtId="170" fontId="7" fillId="0" borderId="31" xfId="0" applyNumberFormat="1" applyFont="1" applyBorder="1" applyAlignment="1">
      <alignment horizontal="center" vertical="center" wrapText="1"/>
    </xf>
    <xf numFmtId="170" fontId="7" fillId="0" borderId="11" xfId="0" applyNumberFormat="1" applyFont="1" applyBorder="1" applyAlignment="1">
      <alignment horizontal="center" vertical="center" wrapText="1"/>
    </xf>
    <xf numFmtId="170" fontId="7" fillId="0" borderId="11" xfId="0" applyNumberFormat="1" applyFont="1" applyBorder="1" applyAlignment="1">
      <alignment horizontal="center"/>
    </xf>
    <xf numFmtId="170" fontId="7" fillId="0" borderId="11" xfId="0" applyNumberFormat="1" applyFont="1" applyBorder="1" applyAlignment="1">
      <alignment horizontal="center" wrapText="1"/>
    </xf>
    <xf numFmtId="170" fontId="7" fillId="0" borderId="10" xfId="0" applyNumberFormat="1" applyFont="1" applyBorder="1" applyAlignment="1">
      <alignment horizontal="center" vertical="center" wrapText="1"/>
    </xf>
    <xf numFmtId="170" fontId="7" fillId="0" borderId="13" xfId="0" applyNumberFormat="1" applyFont="1" applyBorder="1" applyAlignment="1">
      <alignment horizontal="center" vertical="center" wrapText="1" shrinkToFit="1"/>
    </xf>
    <xf numFmtId="170" fontId="7" fillId="0" borderId="2" xfId="0" applyNumberFormat="1" applyFont="1" applyBorder="1" applyAlignment="1">
      <alignment horizontal="center" vertical="center" wrapText="1"/>
    </xf>
    <xf numFmtId="167" fontId="7" fillId="0" borderId="2" xfId="0" applyNumberFormat="1" applyFont="1" applyFill="1" applyBorder="1" applyAlignment="1">
      <alignment horizontal="center" vertical="center" wrapText="1"/>
    </xf>
    <xf numFmtId="166" fontId="7" fillId="0" borderId="2" xfId="0" applyNumberFormat="1" applyFont="1" applyFill="1" applyBorder="1" applyAlignment="1">
      <alignment horizontal="center" vertical="center" wrapText="1" shrinkToFit="1"/>
    </xf>
    <xf numFmtId="167" fontId="18" fillId="0" borderId="2" xfId="0" applyNumberFormat="1" applyFont="1" applyFill="1" applyBorder="1" applyAlignment="1">
      <alignment horizontal="center" vertical="center" wrapText="1"/>
    </xf>
    <xf numFmtId="0" fontId="0" fillId="0" borderId="35" xfId="0" applyBorder="1"/>
    <xf numFmtId="0" fontId="0" fillId="0" borderId="0" xfId="0" applyAlignment="1">
      <alignment vertical="top"/>
    </xf>
    <xf numFmtId="167" fontId="7" fillId="0" borderId="2" xfId="0" applyNumberFormat="1" applyFont="1" applyBorder="1" applyAlignment="1">
      <alignment horizontal="right" vertical="center" wrapText="1"/>
    </xf>
    <xf numFmtId="0" fontId="0" fillId="0" borderId="0" xfId="0"/>
    <xf numFmtId="0" fontId="20" fillId="0" borderId="29" xfId="0" applyFont="1" applyBorder="1" applyAlignment="1" applyProtection="1">
      <alignment horizontal="center" vertical="top" wrapText="1" readingOrder="1"/>
      <protection locked="0"/>
    </xf>
    <xf numFmtId="167" fontId="7" fillId="0" borderId="3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170" fontId="7" fillId="0" borderId="21" xfId="0" applyNumberFormat="1" applyFont="1" applyBorder="1" applyAlignment="1">
      <alignment horizontal="center" vertical="center" wrapText="1"/>
    </xf>
    <xf numFmtId="170" fontId="7" fillId="0" borderId="13" xfId="0" applyNumberFormat="1" applyFont="1" applyBorder="1" applyAlignment="1">
      <alignment horizontal="center" vertical="center" wrapText="1"/>
    </xf>
    <xf numFmtId="170" fontId="7" fillId="0" borderId="14" xfId="0" applyNumberFormat="1" applyFont="1" applyBorder="1" applyAlignment="1">
      <alignment horizontal="center" vertical="center" wrapText="1"/>
    </xf>
    <xf numFmtId="170" fontId="7" fillId="0" borderId="32" xfId="0" applyNumberFormat="1" applyFont="1" applyBorder="1" applyAlignment="1">
      <alignment horizontal="center" vertical="center" wrapText="1" shrinkToFit="1"/>
    </xf>
    <xf numFmtId="170" fontId="7" fillId="0" borderId="13" xfId="0" applyNumberFormat="1" applyFont="1" applyBorder="1" applyAlignment="1">
      <alignment horizontal="center" vertical="center" wrapText="1" shrinkToFit="1"/>
    </xf>
    <xf numFmtId="9" fontId="7" fillId="0" borderId="21" xfId="0" applyNumberFormat="1" applyFont="1" applyFill="1" applyBorder="1" applyAlignment="1">
      <alignment horizontal="center" vertical="center" wrapText="1" shrinkToFit="1"/>
    </xf>
    <xf numFmtId="0" fontId="7" fillId="0" borderId="13" xfId="0" applyFont="1" applyFill="1" applyBorder="1" applyAlignment="1">
      <alignment horizontal="center" vertical="center" wrapText="1" shrinkToFit="1"/>
    </xf>
    <xf numFmtId="0" fontId="7" fillId="0" borderId="14" xfId="0" applyFont="1" applyFill="1" applyBorder="1" applyAlignment="1">
      <alignment horizontal="center" vertical="center" wrapText="1" shrinkToFit="1"/>
    </xf>
    <xf numFmtId="0" fontId="7" fillId="0" borderId="11" xfId="0" applyNumberFormat="1" applyFont="1" applyBorder="1" applyAlignment="1">
      <alignment horizontal="center" vertical="center" wrapText="1"/>
    </xf>
    <xf numFmtId="167" fontId="7" fillId="0" borderId="11" xfId="0" applyNumberFormat="1" applyFont="1" applyBorder="1" applyAlignment="1">
      <alignment horizontal="center" vertical="center" wrapText="1"/>
    </xf>
    <xf numFmtId="167" fontId="7" fillId="0" borderId="21" xfId="0" applyNumberFormat="1" applyFont="1" applyBorder="1" applyAlignment="1">
      <alignment horizontal="center" vertical="center" wrapText="1"/>
    </xf>
    <xf numFmtId="167" fontId="7" fillId="0" borderId="13" xfId="0" applyNumberFormat="1" applyFont="1" applyBorder="1" applyAlignment="1">
      <alignment horizontal="center" vertical="center" wrapText="1"/>
    </xf>
    <xf numFmtId="167" fontId="7" fillId="0" borderId="14" xfId="0" applyNumberFormat="1" applyFont="1" applyBorder="1" applyAlignment="1">
      <alignment horizontal="center" vertical="center" wrapText="1"/>
    </xf>
    <xf numFmtId="9" fontId="7" fillId="0" borderId="21" xfId="0" applyNumberFormat="1" applyFont="1" applyBorder="1" applyAlignment="1">
      <alignment horizontal="center" vertical="center" wrapText="1" shrinkToFit="1"/>
    </xf>
    <xf numFmtId="0" fontId="7" fillId="0" borderId="13" xfId="0" applyFont="1" applyBorder="1" applyAlignment="1">
      <alignment horizontal="center" vertical="center" wrapText="1" shrinkToFit="1"/>
    </xf>
    <xf numFmtId="0" fontId="7" fillId="0" borderId="14" xfId="0" applyFont="1" applyBorder="1" applyAlignment="1">
      <alignment horizontal="center" vertical="center" wrapText="1" shrinkToFit="1"/>
    </xf>
    <xf numFmtId="9" fontId="7" fillId="0" borderId="24" xfId="0" applyNumberFormat="1" applyFont="1" applyBorder="1" applyAlignment="1">
      <alignment horizontal="center" vertical="center" wrapText="1"/>
    </xf>
    <xf numFmtId="9" fontId="7" fillId="0" borderId="13" xfId="0" applyNumberFormat="1" applyFont="1" applyBorder="1" applyAlignment="1">
      <alignment horizontal="center" vertical="center" wrapText="1"/>
    </xf>
    <xf numFmtId="9" fontId="7" fillId="0" borderId="14" xfId="0" applyNumberFormat="1" applyFont="1" applyBorder="1" applyAlignment="1">
      <alignment horizontal="center" vertical="center" wrapText="1"/>
    </xf>
    <xf numFmtId="170" fontId="7" fillId="0" borderId="10" xfId="0" applyNumberFormat="1" applyFont="1" applyBorder="1" applyAlignment="1">
      <alignment horizontal="center" vertical="center" wrapText="1"/>
    </xf>
    <xf numFmtId="0" fontId="7" fillId="0" borderId="21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167" fontId="7" fillId="0" borderId="12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 shrinkToFit="1"/>
    </xf>
    <xf numFmtId="0" fontId="7" fillId="0" borderId="16" xfId="0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 wrapText="1" shrinkToFit="1"/>
    </xf>
    <xf numFmtId="0" fontId="7" fillId="0" borderId="17" xfId="0" applyFont="1" applyBorder="1" applyAlignment="1">
      <alignment horizontal="center" vertical="center" wrapText="1" shrinkToFit="1"/>
    </xf>
    <xf numFmtId="0" fontId="7" fillId="0" borderId="20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19" xfId="0" applyFont="1" applyBorder="1" applyAlignment="1">
      <alignment horizontal="center" vertical="center" wrapText="1" shrinkToFit="1"/>
    </xf>
    <xf numFmtId="9" fontId="7" fillId="0" borderId="32" xfId="0" applyNumberFormat="1" applyFont="1" applyBorder="1" applyAlignment="1">
      <alignment horizontal="center" vertical="center" wrapText="1" shrinkToFit="1"/>
    </xf>
    <xf numFmtId="9" fontId="7" fillId="0" borderId="13" xfId="0" applyNumberFormat="1" applyFont="1" applyBorder="1" applyAlignment="1">
      <alignment horizontal="center" vertical="center" wrapText="1" shrinkToFit="1"/>
    </xf>
    <xf numFmtId="170" fontId="7" fillId="0" borderId="32" xfId="0" applyNumberFormat="1" applyFont="1" applyBorder="1" applyAlignment="1">
      <alignment horizontal="center" vertical="center" wrapText="1"/>
    </xf>
    <xf numFmtId="167" fontId="7" fillId="0" borderId="32" xfId="0" applyNumberFormat="1" applyFont="1" applyBorder="1" applyAlignment="1">
      <alignment horizontal="center" vertical="center" wrapText="1"/>
    </xf>
    <xf numFmtId="165" fontId="9" fillId="0" borderId="32" xfId="0" applyNumberFormat="1" applyFont="1" applyBorder="1" applyAlignment="1">
      <alignment horizontal="center" vertical="center" wrapText="1"/>
    </xf>
    <xf numFmtId="165" fontId="9" fillId="0" borderId="13" xfId="0" applyNumberFormat="1" applyFont="1" applyBorder="1" applyAlignment="1">
      <alignment horizontal="center" vertical="center" wrapText="1"/>
    </xf>
    <xf numFmtId="165" fontId="9" fillId="0" borderId="14" xfId="0" applyNumberFormat="1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13" xfId="0" applyNumberFormat="1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 shrinkToFit="1"/>
    </xf>
    <xf numFmtId="0" fontId="7" fillId="0" borderId="24" xfId="0" applyFont="1" applyBorder="1" applyAlignment="1">
      <alignment horizontal="center" vertical="center" wrapText="1" shrinkToFit="1"/>
    </xf>
    <xf numFmtId="0" fontId="15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19" fillId="0" borderId="36" xfId="0" applyFont="1" applyBorder="1" applyAlignment="1">
      <alignment horizontal="center" vertical="top"/>
    </xf>
    <xf numFmtId="0" fontId="19" fillId="0" borderId="37" xfId="0" applyFont="1" applyBorder="1" applyAlignment="1">
      <alignment horizontal="center" vertical="top"/>
    </xf>
    <xf numFmtId="0" fontId="20" fillId="0" borderId="38" xfId="0" applyFont="1" applyBorder="1" applyAlignment="1" applyProtection="1">
      <alignment horizontal="center" vertical="top" wrapText="1" readingOrder="1"/>
      <protection locked="0"/>
    </xf>
    <xf numFmtId="0" fontId="19" fillId="0" borderId="37" xfId="0" applyFont="1" applyBorder="1" applyAlignment="1">
      <alignment horizontal="center" vertical="top" wrapText="1" readingOrder="1"/>
    </xf>
    <xf numFmtId="0" fontId="20" fillId="0" borderId="39" xfId="0" applyFont="1" applyBorder="1" applyAlignment="1" applyProtection="1">
      <alignment horizontal="center" vertical="top" wrapText="1" readingOrder="1"/>
      <protection locked="0"/>
    </xf>
    <xf numFmtId="0" fontId="19" fillId="0" borderId="40" xfId="0" applyFont="1" applyBorder="1" applyAlignment="1"/>
    <xf numFmtId="0" fontId="19" fillId="0" borderId="37" xfId="0" applyFont="1" applyBorder="1" applyAlignment="1"/>
    <xf numFmtId="0" fontId="7" fillId="3" borderId="24" xfId="0" applyNumberFormat="1" applyFont="1" applyFill="1" applyBorder="1" applyAlignment="1">
      <alignment horizontal="center" vertical="center" wrapText="1"/>
    </xf>
    <xf numFmtId="0" fontId="7" fillId="3" borderId="14" xfId="0" applyNumberFormat="1" applyFont="1" applyFill="1" applyBorder="1" applyAlignment="1">
      <alignment horizontal="center" vertical="center" wrapText="1"/>
    </xf>
    <xf numFmtId="167" fontId="7" fillId="3" borderId="24" xfId="0" applyNumberFormat="1" applyFont="1" applyFill="1" applyBorder="1" applyAlignment="1">
      <alignment horizontal="center" vertical="center" wrapText="1"/>
    </xf>
    <xf numFmtId="167" fontId="7" fillId="3" borderId="14" xfId="0" applyNumberFormat="1" applyFont="1" applyFill="1" applyBorder="1" applyAlignment="1">
      <alignment horizontal="center" vertical="center" wrapText="1"/>
    </xf>
    <xf numFmtId="2" fontId="7" fillId="0" borderId="32" xfId="0" applyNumberFormat="1" applyFont="1" applyFill="1" applyBorder="1" applyAlignment="1">
      <alignment horizontal="center" vertical="center" wrapText="1" shrinkToFit="1"/>
    </xf>
    <xf numFmtId="2" fontId="7" fillId="0" borderId="13" xfId="0" applyNumberFormat="1" applyFont="1" applyFill="1" applyBorder="1" applyAlignment="1">
      <alignment horizontal="center" vertical="center" wrapText="1" shrinkToFit="1"/>
    </xf>
    <xf numFmtId="2" fontId="7" fillId="0" borderId="14" xfId="0" applyNumberFormat="1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center" vertical="center" wrapText="1" shrinkToFit="1"/>
    </xf>
    <xf numFmtId="0" fontId="7" fillId="0" borderId="2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 shrinkToFit="1"/>
    </xf>
    <xf numFmtId="0" fontId="9" fillId="0" borderId="13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 wrapText="1" shrinkToFit="1"/>
    </xf>
    <xf numFmtId="166" fontId="7" fillId="3" borderId="24" xfId="0" applyNumberFormat="1" applyFont="1" applyFill="1" applyBorder="1" applyAlignment="1">
      <alignment horizontal="center" vertical="center" wrapText="1" shrinkToFit="1"/>
    </xf>
    <xf numFmtId="166" fontId="7" fillId="3" borderId="34" xfId="0" applyNumberFormat="1" applyFont="1" applyFill="1" applyBorder="1" applyAlignment="1">
      <alignment horizontal="center" vertical="center" wrapText="1" shrinkToFit="1"/>
    </xf>
    <xf numFmtId="0" fontId="7" fillId="0" borderId="34" xfId="0" applyFont="1" applyBorder="1" applyAlignment="1">
      <alignment horizontal="center" vertical="center" wrapText="1" shrinkToFit="1"/>
    </xf>
    <xf numFmtId="166" fontId="7" fillId="3" borderId="14" xfId="0" applyNumberFormat="1" applyFont="1" applyFill="1" applyBorder="1" applyAlignment="1">
      <alignment horizontal="center" vertical="center" wrapText="1" shrinkToFit="1"/>
    </xf>
    <xf numFmtId="165" fontId="9" fillId="3" borderId="24" xfId="0" applyNumberFormat="1" applyFont="1" applyFill="1" applyBorder="1" applyAlignment="1">
      <alignment horizontal="center" vertical="center" wrapText="1"/>
    </xf>
    <xf numFmtId="165" fontId="9" fillId="3" borderId="14" xfId="0" applyNumberFormat="1" applyFont="1" applyFill="1" applyBorder="1" applyAlignment="1">
      <alignment horizontal="center" vertical="center" wrapText="1"/>
    </xf>
    <xf numFmtId="167" fontId="7" fillId="0" borderId="24" xfId="0" applyNumberFormat="1" applyFont="1" applyFill="1" applyBorder="1" applyAlignment="1">
      <alignment horizontal="center" vertical="center" wrapText="1"/>
    </xf>
    <xf numFmtId="167" fontId="7" fillId="0" borderId="34" xfId="0" applyNumberFormat="1" applyFont="1" applyFill="1" applyBorder="1" applyAlignment="1">
      <alignment horizontal="center" vertical="center" wrapText="1"/>
    </xf>
    <xf numFmtId="167" fontId="7" fillId="3" borderId="34" xfId="0" applyNumberFormat="1" applyFont="1" applyFill="1" applyBorder="1" applyAlignment="1">
      <alignment horizontal="center" vertical="center" wrapText="1"/>
    </xf>
    <xf numFmtId="167" fontId="7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FF"/>
      <rgbColor rgb="00333333"/>
    </indexed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7</xdr:col>
      <xdr:colOff>295275</xdr:colOff>
      <xdr:row>3</xdr:row>
      <xdr:rowOff>123825</xdr:rowOff>
    </xdr:to>
    <xdr:pic>
      <xdr:nvPicPr>
        <xdr:cNvPr id="4209" name="Изображение 8">
          <a:extLst>
            <a:ext uri="{FF2B5EF4-FFF2-40B4-BE49-F238E27FC236}">
              <a16:creationId xmlns=""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9829800" cy="1579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12</xdr:row>
      <xdr:rowOff>9525</xdr:rowOff>
    </xdr:to>
    <xdr:pic>
      <xdr:nvPicPr>
        <xdr:cNvPr id="5234" name="Изображение 2" descr="http://grls.rosminzdrav.ru/gfx/blank.gif">
          <a:extLst>
            <a:ext uri="{FF2B5EF4-FFF2-40B4-BE49-F238E27FC236}">
              <a16:creationId xmlns="" xmlns:a16="http://schemas.microsoft.com/office/drawing/2014/main" id="{00000000-0008-0000-0200-0000721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820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4</xdr:row>
      <xdr:rowOff>0</xdr:rowOff>
    </xdr:from>
    <xdr:ext cx="9525" cy="9525"/>
    <xdr:pic>
      <xdr:nvPicPr>
        <xdr:cNvPr id="3" name="Изображение 2" descr="http://grls.rosminzdrav.ru/gfx/blank.gif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09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8</xdr:col>
      <xdr:colOff>114300</xdr:colOff>
      <xdr:row>2</xdr:row>
      <xdr:rowOff>1323975</xdr:rowOff>
    </xdr:to>
    <xdr:pic>
      <xdr:nvPicPr>
        <xdr:cNvPr id="2170" name="Изображение 4">
          <a:extLst>
            <a:ext uri="{FF2B5EF4-FFF2-40B4-BE49-F238E27FC236}">
              <a16:creationId xmlns="" xmlns:a16="http://schemas.microsoft.com/office/drawing/2014/main" id="{00000000-0008-0000-0300-00007A0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69818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7"/>
  <sheetViews>
    <sheetView topLeftCell="A4" workbookViewId="0">
      <selection activeCell="G20" sqref="G20"/>
    </sheetView>
  </sheetViews>
  <sheetFormatPr defaultColWidth="9.7109375" defaultRowHeight="15"/>
  <cols>
    <col min="1" max="1" width="5.5703125" style="2" customWidth="1"/>
    <col min="2" max="2" width="24.140625" style="2" customWidth="1"/>
    <col min="3" max="3" width="10.85546875" style="2" customWidth="1"/>
    <col min="4" max="4" width="31.7109375" style="2" hidden="1" customWidth="1"/>
    <col min="5" max="5" width="10.7109375" style="2" customWidth="1"/>
    <col min="6" max="6" width="10.85546875" style="2" customWidth="1"/>
    <col min="7" max="7" width="9" style="2" customWidth="1"/>
    <col min="8" max="8" width="11.7109375" style="2" customWidth="1"/>
    <col min="9" max="9" width="8" style="2" customWidth="1"/>
    <col min="10" max="10" width="8.5703125" style="2" customWidth="1"/>
    <col min="11" max="11" width="6.5703125" style="2" customWidth="1"/>
    <col min="12" max="12" width="8.42578125" style="2" customWidth="1"/>
    <col min="13" max="13" width="9.5703125" style="2" customWidth="1"/>
    <col min="14" max="14" width="9.85546875" style="2" customWidth="1"/>
    <col min="15" max="15" width="15" style="2" customWidth="1"/>
    <col min="16" max="16" width="12.85546875" style="2" customWidth="1"/>
    <col min="17" max="255" width="9.7109375" style="2" customWidth="1"/>
  </cols>
  <sheetData>
    <row r="1" spans="1:255" ht="16.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2"/>
    </row>
    <row r="2" spans="1:255" ht="45.75" customHeight="1">
      <c r="A2" s="112" t="s">
        <v>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5"/>
    </row>
    <row r="3" spans="1:255" ht="52.5" customHeigh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5"/>
    </row>
    <row r="4" spans="1:255" ht="12" customHeight="1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5"/>
    </row>
    <row r="5" spans="1:255" ht="2.2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5"/>
    </row>
    <row r="6" spans="1:255" ht="81" customHeight="1">
      <c r="A6" s="15" t="s">
        <v>2</v>
      </c>
      <c r="B6" s="16" t="s">
        <v>32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10</v>
      </c>
      <c r="K6" s="17" t="s">
        <v>11</v>
      </c>
      <c r="L6" s="17" t="s">
        <v>12</v>
      </c>
      <c r="M6" s="17" t="s">
        <v>13</v>
      </c>
      <c r="N6" s="17" t="s">
        <v>14</v>
      </c>
      <c r="IT6"/>
      <c r="IU6"/>
    </row>
    <row r="7" spans="1:255" ht="60.75" customHeight="1">
      <c r="A7" s="77" t="s">
        <v>33</v>
      </c>
      <c r="B7" s="19" t="s">
        <v>97</v>
      </c>
      <c r="C7" s="33" t="s">
        <v>98</v>
      </c>
      <c r="D7" s="18"/>
      <c r="E7" s="18">
        <v>2.7909999999999999</v>
      </c>
      <c r="F7" s="69">
        <v>3.06</v>
      </c>
      <c r="G7" s="68" t="s">
        <v>39</v>
      </c>
      <c r="H7" s="15" t="s">
        <v>39</v>
      </c>
      <c r="I7" s="33">
        <v>2.7909999999999999</v>
      </c>
      <c r="J7" s="18">
        <v>17</v>
      </c>
      <c r="K7" s="18">
        <v>10</v>
      </c>
      <c r="L7" s="100">
        <v>3.5920000000000001</v>
      </c>
      <c r="M7" s="18">
        <v>4000</v>
      </c>
      <c r="N7" s="18">
        <v>14368</v>
      </c>
      <c r="IS7"/>
      <c r="IT7"/>
      <c r="IU7"/>
    </row>
    <row r="8" spans="1:255" ht="45" customHeight="1">
      <c r="A8" s="77" t="s">
        <v>34</v>
      </c>
      <c r="B8" s="19" t="s">
        <v>99</v>
      </c>
      <c r="C8" s="33" t="s">
        <v>98</v>
      </c>
      <c r="D8" s="18"/>
      <c r="E8" s="18">
        <v>8.3000000000000004E-2</v>
      </c>
      <c r="F8" s="69">
        <v>8.3299999999999999E-2</v>
      </c>
      <c r="G8" s="43" t="s">
        <v>39</v>
      </c>
      <c r="H8" s="15" t="s">
        <v>39</v>
      </c>
      <c r="I8" s="100">
        <v>8.3000000000000004E-2</v>
      </c>
      <c r="J8" s="18">
        <v>17</v>
      </c>
      <c r="K8" s="18">
        <v>10</v>
      </c>
      <c r="L8" s="100">
        <v>0.107</v>
      </c>
      <c r="M8" s="18">
        <v>84000</v>
      </c>
      <c r="N8" s="18">
        <v>8988</v>
      </c>
      <c r="IS8"/>
      <c r="IT8"/>
      <c r="IU8"/>
    </row>
    <row r="9" spans="1:255" ht="45" customHeight="1">
      <c r="A9" s="77">
        <v>3</v>
      </c>
      <c r="B9" s="19" t="s">
        <v>100</v>
      </c>
      <c r="C9" s="33" t="s">
        <v>101</v>
      </c>
      <c r="D9" s="33"/>
      <c r="E9" s="33">
        <v>4.09</v>
      </c>
      <c r="F9" s="69" t="s">
        <v>39</v>
      </c>
      <c r="G9" s="43" t="s">
        <v>39</v>
      </c>
      <c r="H9" s="67" t="s">
        <v>39</v>
      </c>
      <c r="I9" s="42">
        <v>4.09</v>
      </c>
      <c r="J9" s="68" t="s">
        <v>39</v>
      </c>
      <c r="K9" s="33">
        <v>10</v>
      </c>
      <c r="L9" s="42">
        <v>4.5</v>
      </c>
      <c r="M9" s="33">
        <v>1000</v>
      </c>
      <c r="N9" s="33">
        <v>4500</v>
      </c>
      <c r="IT9"/>
      <c r="IU9"/>
    </row>
    <row r="10" spans="1:255" ht="27" customHeight="1">
      <c r="A10" s="77" t="s">
        <v>36</v>
      </c>
      <c r="B10" s="19" t="s">
        <v>102</v>
      </c>
      <c r="C10" s="33" t="s">
        <v>101</v>
      </c>
      <c r="D10" s="18"/>
      <c r="E10" s="18">
        <v>7.66</v>
      </c>
      <c r="F10" s="69">
        <v>8.2799999999999994</v>
      </c>
      <c r="G10" s="68" t="s">
        <v>39</v>
      </c>
      <c r="H10" s="15" t="s">
        <v>39</v>
      </c>
      <c r="I10" s="33">
        <v>7.66</v>
      </c>
      <c r="J10" s="18">
        <v>14</v>
      </c>
      <c r="K10" s="18">
        <v>10</v>
      </c>
      <c r="L10" s="42">
        <v>9.61</v>
      </c>
      <c r="M10" s="18">
        <v>600</v>
      </c>
      <c r="N10" s="18">
        <v>5766</v>
      </c>
      <c r="IT10"/>
      <c r="IU10"/>
    </row>
    <row r="11" spans="1:255" s="73" customFormat="1" ht="27" customHeight="1">
      <c r="A11" s="78">
        <v>5</v>
      </c>
      <c r="B11" s="19" t="s">
        <v>103</v>
      </c>
      <c r="C11" s="33" t="s">
        <v>101</v>
      </c>
      <c r="D11" s="33"/>
      <c r="E11" s="33">
        <v>6.5</v>
      </c>
      <c r="F11" s="69" t="s">
        <v>39</v>
      </c>
      <c r="G11" s="68" t="s">
        <v>39</v>
      </c>
      <c r="H11" s="68" t="s">
        <v>39</v>
      </c>
      <c r="I11" s="33">
        <v>6.5</v>
      </c>
      <c r="J11" s="68" t="s">
        <v>39</v>
      </c>
      <c r="K11" s="33">
        <v>10</v>
      </c>
      <c r="L11" s="42">
        <v>7.15</v>
      </c>
      <c r="M11" s="33">
        <v>1000</v>
      </c>
      <c r="N11" s="33">
        <v>7150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</row>
    <row r="12" spans="1:255" s="73" customFormat="1" ht="45" customHeight="1">
      <c r="A12" s="78">
        <v>6</v>
      </c>
      <c r="B12" s="79" t="s">
        <v>104</v>
      </c>
      <c r="C12" s="81" t="s">
        <v>98</v>
      </c>
      <c r="D12" s="80"/>
      <c r="E12" s="74">
        <v>18.43</v>
      </c>
      <c r="F12" s="75">
        <v>19.09</v>
      </c>
      <c r="G12" s="75">
        <v>19.649999999999999</v>
      </c>
      <c r="H12" s="76"/>
      <c r="I12" s="74">
        <v>18.43</v>
      </c>
      <c r="J12" s="109">
        <v>17</v>
      </c>
      <c r="K12" s="74">
        <v>10</v>
      </c>
      <c r="L12" s="62">
        <v>23.72</v>
      </c>
      <c r="M12" s="74">
        <v>750</v>
      </c>
      <c r="N12" s="74">
        <v>17790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</row>
    <row r="13" spans="1:255" ht="42.75" customHeight="1">
      <c r="A13" s="77">
        <v>7</v>
      </c>
      <c r="B13" s="19" t="s">
        <v>105</v>
      </c>
      <c r="C13" s="71" t="s">
        <v>98</v>
      </c>
      <c r="D13" s="18"/>
      <c r="E13" s="18">
        <v>15.92</v>
      </c>
      <c r="F13" s="69">
        <v>20.329999999999998</v>
      </c>
      <c r="G13" s="68">
        <v>26.19</v>
      </c>
      <c r="H13" s="15" t="s">
        <v>39</v>
      </c>
      <c r="I13" s="33">
        <v>15.92</v>
      </c>
      <c r="J13" s="18">
        <v>14</v>
      </c>
      <c r="K13" s="18">
        <v>10</v>
      </c>
      <c r="L13" s="100">
        <v>19.963999999999999</v>
      </c>
      <c r="M13" s="18">
        <v>250</v>
      </c>
      <c r="N13" s="18">
        <v>4991</v>
      </c>
      <c r="IT13"/>
      <c r="IU13"/>
    </row>
    <row r="14" spans="1:255" ht="22.5">
      <c r="A14" s="18" t="s">
        <v>15</v>
      </c>
      <c r="B14" s="82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106">
        <f>SUM(N7:N13)</f>
        <v>63553</v>
      </c>
      <c r="O14" s="13"/>
      <c r="IT14"/>
      <c r="IU14"/>
    </row>
    <row r="15" spans="1:255" ht="2.2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P15" s="6"/>
    </row>
    <row r="16" spans="1:255" ht="15.75">
      <c r="A16" s="114" t="s">
        <v>16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P16" s="6"/>
    </row>
    <row r="17" spans="1:16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11"/>
      <c r="P17" s="11"/>
    </row>
    <row r="18" spans="1:16">
      <c r="A18" s="20"/>
      <c r="B18" s="21" t="s">
        <v>17</v>
      </c>
      <c r="C18" s="46">
        <v>46251</v>
      </c>
      <c r="D18" s="22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11"/>
      <c r="P18" s="11"/>
    </row>
    <row r="19" spans="1:16">
      <c r="A19" s="20"/>
      <c r="B19" s="21"/>
      <c r="C19" s="22"/>
      <c r="D19" s="22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11"/>
      <c r="P19" s="11"/>
    </row>
    <row r="20" spans="1:16">
      <c r="B20" s="110"/>
      <c r="C20" s="110"/>
      <c r="D20" s="1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>
      <c r="B21" s="110"/>
      <c r="C21" s="110"/>
      <c r="D21" s="1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B22" s="110"/>
      <c r="C22" s="110"/>
      <c r="D22" s="1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>
      <c r="B23" s="110"/>
      <c r="C23" s="110"/>
      <c r="D23" s="1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>
      <c r="B24" s="110"/>
      <c r="C24" s="110"/>
      <c r="D24" s="1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>
      <c r="A26" s="11" t="s">
        <v>20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9">
    <mergeCell ref="B21:D21"/>
    <mergeCell ref="B22:D22"/>
    <mergeCell ref="B23:D23"/>
    <mergeCell ref="B24:D24"/>
    <mergeCell ref="A1:N1"/>
    <mergeCell ref="A2:N2"/>
    <mergeCell ref="A3:N4"/>
    <mergeCell ref="A16:N16"/>
    <mergeCell ref="B20:D20"/>
  </mergeCells>
  <pageMargins left="0.25" right="0.25" top="0.75" bottom="0.75" header="0.3" footer="0.3"/>
  <pageSetup paperSize="9" fitToHeight="0" pageOrder="overThenDown" orientation="landscape" horizontalDpi="300" verticalDpi="3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L30"/>
  <sheetViews>
    <sheetView workbookViewId="0">
      <selection activeCell="L16" sqref="L16"/>
    </sheetView>
  </sheetViews>
  <sheetFormatPr defaultColWidth="10.28515625" defaultRowHeight="15"/>
  <cols>
    <col min="1" max="1" width="5.28515625" style="2" customWidth="1"/>
    <col min="2" max="2" width="24.140625" style="2" customWidth="1"/>
    <col min="3" max="3" width="12.85546875" style="2" customWidth="1"/>
    <col min="4" max="4" width="13.85546875" style="2" customWidth="1"/>
    <col min="5" max="5" width="8.85546875" style="2" customWidth="1"/>
    <col min="6" max="6" width="11" style="2" customWidth="1"/>
    <col min="7" max="7" width="8.140625" style="2" customWidth="1"/>
    <col min="8" max="8" width="9.7109375" style="2" customWidth="1"/>
    <col min="9" max="9" width="11.85546875" style="2" customWidth="1"/>
    <col min="10" max="10" width="8.85546875" style="3" customWidth="1"/>
    <col min="11" max="245" width="9.7109375" style="2" customWidth="1"/>
    <col min="246" max="252" width="9.7109375" customWidth="1"/>
  </cols>
  <sheetData>
    <row r="1" spans="1:246">
      <c r="A1" s="111" t="s">
        <v>18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246" ht="34.5" customHeight="1">
      <c r="A2" s="112" t="s">
        <v>19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246">
      <c r="A3" s="20" t="s">
        <v>20</v>
      </c>
      <c r="B3" s="23"/>
      <c r="C3" s="20"/>
      <c r="D3" s="20"/>
      <c r="E3" s="20"/>
      <c r="F3" s="20"/>
      <c r="G3" s="20"/>
      <c r="H3" s="20"/>
      <c r="I3" s="20"/>
      <c r="J3" s="24"/>
    </row>
    <row r="4" spans="1:246" ht="39" customHeight="1">
      <c r="A4" s="139" t="s">
        <v>2</v>
      </c>
      <c r="B4" s="141" t="s">
        <v>32</v>
      </c>
      <c r="C4" s="141" t="s">
        <v>38</v>
      </c>
      <c r="D4" s="142" t="s">
        <v>31</v>
      </c>
      <c r="E4" s="148" t="s">
        <v>3</v>
      </c>
      <c r="F4" s="142" t="s">
        <v>21</v>
      </c>
      <c r="G4" s="145" t="s">
        <v>43</v>
      </c>
      <c r="H4" s="145" t="s">
        <v>44</v>
      </c>
      <c r="I4" s="145" t="s">
        <v>22</v>
      </c>
      <c r="J4" s="147" t="s">
        <v>23</v>
      </c>
      <c r="K4" s="3"/>
      <c r="IL4" s="2"/>
    </row>
    <row r="5" spans="1:246" ht="30.75" customHeight="1">
      <c r="A5" s="140"/>
      <c r="B5" s="141"/>
      <c r="C5" s="141"/>
      <c r="D5" s="143"/>
      <c r="E5" s="148"/>
      <c r="F5" s="144"/>
      <c r="G5" s="146"/>
      <c r="H5" s="146"/>
      <c r="I5" s="146"/>
      <c r="J5" s="146"/>
      <c r="K5" s="3"/>
      <c r="IL5" s="2"/>
    </row>
    <row r="6" spans="1:246" ht="17.25" customHeight="1">
      <c r="A6" s="152" t="s">
        <v>33</v>
      </c>
      <c r="B6" s="152" t="s">
        <v>97</v>
      </c>
      <c r="C6" s="30" t="s">
        <v>41</v>
      </c>
      <c r="D6" s="35">
        <v>75.430000000000007</v>
      </c>
      <c r="E6" s="159" t="s">
        <v>98</v>
      </c>
      <c r="F6" s="160">
        <v>20</v>
      </c>
      <c r="G6" s="149">
        <v>0.1</v>
      </c>
      <c r="H6" s="149">
        <v>0.17</v>
      </c>
      <c r="I6" s="93">
        <v>2.93</v>
      </c>
      <c r="J6" s="118">
        <v>2.7909999999999999</v>
      </c>
      <c r="K6" s="3"/>
      <c r="IL6" s="2"/>
    </row>
    <row r="7" spans="1:246" ht="30.75" customHeight="1">
      <c r="A7" s="126"/>
      <c r="B7" s="126"/>
      <c r="C7" s="30" t="s">
        <v>40</v>
      </c>
      <c r="D7" s="35">
        <v>71.84</v>
      </c>
      <c r="E7" s="129"/>
      <c r="F7" s="129"/>
      <c r="G7" s="150"/>
      <c r="H7" s="150"/>
      <c r="I7" s="93">
        <v>2.7909999999999999</v>
      </c>
      <c r="J7" s="119"/>
      <c r="K7" s="3"/>
      <c r="IL7" s="2"/>
    </row>
    <row r="8" spans="1:246" ht="12" customHeight="1">
      <c r="A8" s="126"/>
      <c r="B8" s="126"/>
      <c r="C8" s="153" t="s">
        <v>42</v>
      </c>
      <c r="D8" s="156">
        <v>75.64</v>
      </c>
      <c r="E8" s="129"/>
      <c r="F8" s="129"/>
      <c r="G8" s="150"/>
      <c r="H8" s="150"/>
      <c r="I8" s="151">
        <v>2.9390000000000001</v>
      </c>
      <c r="J8" s="119"/>
      <c r="K8" s="3"/>
      <c r="IL8" s="2"/>
    </row>
    <row r="9" spans="1:246" s="61" customFormat="1" ht="5.25" customHeight="1">
      <c r="A9" s="126"/>
      <c r="B9" s="126"/>
      <c r="C9" s="154"/>
      <c r="D9" s="157"/>
      <c r="E9" s="129"/>
      <c r="F9" s="129"/>
      <c r="G9" s="150"/>
      <c r="H9" s="150"/>
      <c r="I9" s="116"/>
      <c r="J9" s="119"/>
      <c r="K9" s="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</row>
    <row r="10" spans="1:246" s="61" customFormat="1" ht="10.5" customHeight="1">
      <c r="A10" s="126"/>
      <c r="B10" s="126"/>
      <c r="C10" s="154"/>
      <c r="D10" s="157"/>
      <c r="E10" s="129"/>
      <c r="F10" s="129"/>
      <c r="G10" s="150"/>
      <c r="H10" s="150"/>
      <c r="I10" s="117"/>
      <c r="J10" s="119"/>
      <c r="K10" s="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</row>
    <row r="11" spans="1:246" s="61" customFormat="1" ht="1.5" hidden="1" customHeight="1">
      <c r="A11" s="127"/>
      <c r="B11" s="127"/>
      <c r="C11" s="155"/>
      <c r="D11" s="158"/>
      <c r="E11" s="130"/>
      <c r="F11" s="60"/>
      <c r="G11" s="60"/>
      <c r="H11" s="60"/>
      <c r="I11" s="94"/>
      <c r="J11" s="99"/>
      <c r="K11" s="3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</row>
    <row r="12" spans="1:246" ht="16.5" customHeight="1">
      <c r="A12" s="138" t="s">
        <v>34</v>
      </c>
      <c r="B12" s="138" t="s">
        <v>99</v>
      </c>
      <c r="C12" s="30" t="s">
        <v>41</v>
      </c>
      <c r="D12" s="32">
        <v>10.73</v>
      </c>
      <c r="E12" s="125" t="s">
        <v>98</v>
      </c>
      <c r="F12" s="135">
        <v>100</v>
      </c>
      <c r="G12" s="128">
        <v>0.1</v>
      </c>
      <c r="H12" s="131">
        <v>0.17</v>
      </c>
      <c r="I12" s="95">
        <v>8.3000000000000004E-2</v>
      </c>
      <c r="J12" s="115">
        <v>8.3000000000000004E-2</v>
      </c>
      <c r="K12" s="3"/>
      <c r="IL12" s="2"/>
    </row>
    <row r="13" spans="1:246" ht="15" customHeight="1">
      <c r="A13" s="126"/>
      <c r="B13" s="126"/>
      <c r="C13" s="30" t="s">
        <v>40</v>
      </c>
      <c r="D13" s="32">
        <v>10.7</v>
      </c>
      <c r="E13" s="126"/>
      <c r="F13" s="136"/>
      <c r="G13" s="129"/>
      <c r="H13" s="132"/>
      <c r="I13" s="95">
        <v>8.3000000000000004E-2</v>
      </c>
      <c r="J13" s="116"/>
      <c r="K13" s="3"/>
      <c r="IL13" s="2"/>
    </row>
    <row r="14" spans="1:246" ht="15.75" customHeight="1">
      <c r="A14" s="127"/>
      <c r="B14" s="127"/>
      <c r="C14" s="25" t="s">
        <v>42</v>
      </c>
      <c r="D14" s="33">
        <v>10.72</v>
      </c>
      <c r="E14" s="127"/>
      <c r="F14" s="137"/>
      <c r="G14" s="130"/>
      <c r="H14" s="133"/>
      <c r="I14" s="134">
        <v>8.3000000000000004E-2</v>
      </c>
      <c r="J14" s="117"/>
      <c r="K14" s="3"/>
      <c r="IL14" s="2"/>
    </row>
    <row r="15" spans="1:246" ht="15.75" customHeight="1">
      <c r="A15" s="138" t="s">
        <v>35</v>
      </c>
      <c r="B15" s="138" t="s">
        <v>100</v>
      </c>
      <c r="C15" s="30" t="s">
        <v>41</v>
      </c>
      <c r="D15" s="32">
        <v>93.52</v>
      </c>
      <c r="E15" s="125" t="s">
        <v>101</v>
      </c>
      <c r="F15" s="135">
        <v>20</v>
      </c>
      <c r="G15" s="128">
        <v>0.1</v>
      </c>
      <c r="H15" s="128" t="s">
        <v>39</v>
      </c>
      <c r="I15" s="95">
        <v>4.25</v>
      </c>
      <c r="J15" s="115">
        <v>4.09</v>
      </c>
      <c r="K15" s="3"/>
      <c r="IL15" s="2"/>
    </row>
    <row r="16" spans="1:246" ht="13.5" customHeight="1">
      <c r="A16" s="126"/>
      <c r="B16" s="126"/>
      <c r="C16" s="30" t="s">
        <v>40</v>
      </c>
      <c r="D16" s="32">
        <v>89.92</v>
      </c>
      <c r="E16" s="126"/>
      <c r="F16" s="136"/>
      <c r="G16" s="129"/>
      <c r="H16" s="129"/>
      <c r="I16" s="95">
        <v>4.09</v>
      </c>
      <c r="J16" s="116"/>
      <c r="K16" s="3"/>
      <c r="IL16" s="2"/>
    </row>
    <row r="17" spans="1:246" ht="16.5" customHeight="1">
      <c r="A17" s="127"/>
      <c r="B17" s="127"/>
      <c r="C17" s="25" t="s">
        <v>42</v>
      </c>
      <c r="D17" s="33">
        <v>96.21</v>
      </c>
      <c r="E17" s="127"/>
      <c r="F17" s="137"/>
      <c r="G17" s="130"/>
      <c r="H17" s="130"/>
      <c r="I17" s="134">
        <v>4.37</v>
      </c>
      <c r="J17" s="117"/>
      <c r="K17" s="3"/>
      <c r="IL17" s="2"/>
    </row>
    <row r="18" spans="1:246" ht="27" customHeight="1">
      <c r="A18" s="138" t="s">
        <v>36</v>
      </c>
      <c r="B18" s="138" t="s">
        <v>102</v>
      </c>
      <c r="C18" s="30" t="s">
        <v>41</v>
      </c>
      <c r="D18" s="32">
        <v>299.67</v>
      </c>
      <c r="E18" s="125" t="s">
        <v>101</v>
      </c>
      <c r="F18" s="135">
        <v>30</v>
      </c>
      <c r="G18" s="128">
        <v>0.1</v>
      </c>
      <c r="H18" s="128">
        <v>0.14000000000000001</v>
      </c>
      <c r="I18" s="95">
        <v>7.97</v>
      </c>
      <c r="J18" s="115">
        <v>7.66</v>
      </c>
      <c r="K18" s="3"/>
      <c r="IL18" s="2"/>
    </row>
    <row r="19" spans="1:246" ht="26.25" customHeight="1">
      <c r="A19" s="126"/>
      <c r="B19" s="126"/>
      <c r="C19" s="30" t="s">
        <v>40</v>
      </c>
      <c r="D19" s="32">
        <v>288.14</v>
      </c>
      <c r="E19" s="126"/>
      <c r="F19" s="136"/>
      <c r="G19" s="129"/>
      <c r="H19" s="129"/>
      <c r="I19" s="95">
        <v>7.66</v>
      </c>
      <c r="J19" s="116"/>
      <c r="K19" s="3"/>
      <c r="Q19" s="38"/>
      <c r="IL19" s="2"/>
    </row>
    <row r="20" spans="1:246" ht="22.5" customHeight="1">
      <c r="A20" s="127"/>
      <c r="B20" s="127"/>
      <c r="C20" s="25" t="s">
        <v>42</v>
      </c>
      <c r="D20" s="33">
        <v>302.55</v>
      </c>
      <c r="E20" s="127"/>
      <c r="F20" s="137"/>
      <c r="G20" s="130"/>
      <c r="H20" s="130"/>
      <c r="I20" s="134">
        <v>8.0399999999999991</v>
      </c>
      <c r="J20" s="117"/>
      <c r="K20" s="3"/>
      <c r="IL20" s="2"/>
    </row>
    <row r="21" spans="1:246" ht="25.5" customHeight="1">
      <c r="A21" s="124" t="s">
        <v>37</v>
      </c>
      <c r="B21" s="124" t="s">
        <v>103</v>
      </c>
      <c r="C21" s="30" t="s">
        <v>41</v>
      </c>
      <c r="D21" s="33">
        <v>148.72</v>
      </c>
      <c r="E21" s="125" t="s">
        <v>101</v>
      </c>
      <c r="F21" s="125">
        <v>20</v>
      </c>
      <c r="G21" s="128">
        <v>0.1</v>
      </c>
      <c r="H21" s="128" t="s">
        <v>39</v>
      </c>
      <c r="I21" s="134">
        <v>6.76</v>
      </c>
      <c r="J21" s="115">
        <v>6.5</v>
      </c>
      <c r="K21" s="3"/>
      <c r="IL21" s="2"/>
    </row>
    <row r="22" spans="1:246" ht="28.5" customHeight="1">
      <c r="A22" s="124"/>
      <c r="B22" s="124"/>
      <c r="C22" s="30" t="s">
        <v>40</v>
      </c>
      <c r="D22" s="39">
        <v>143</v>
      </c>
      <c r="E22" s="126"/>
      <c r="F22" s="126"/>
      <c r="G22" s="129"/>
      <c r="H22" s="129"/>
      <c r="I22" s="96">
        <v>6.5</v>
      </c>
      <c r="J22" s="116"/>
      <c r="IE22"/>
      <c r="IF22"/>
      <c r="IG22"/>
      <c r="IH22"/>
      <c r="II22"/>
      <c r="IJ22"/>
      <c r="IK22"/>
    </row>
    <row r="23" spans="1:246" ht="25.5" customHeight="1">
      <c r="A23" s="124"/>
      <c r="B23" s="124"/>
      <c r="C23" s="25" t="s">
        <v>42</v>
      </c>
      <c r="D23" s="37">
        <v>151.58000000000001</v>
      </c>
      <c r="E23" s="127"/>
      <c r="F23" s="127"/>
      <c r="G23" s="130"/>
      <c r="H23" s="130"/>
      <c r="I23" s="97">
        <v>6.89</v>
      </c>
      <c r="J23" s="117"/>
      <c r="IE23"/>
      <c r="IF23"/>
      <c r="IG23"/>
      <c r="IH23"/>
      <c r="II23"/>
      <c r="IJ23"/>
      <c r="IK23"/>
    </row>
    <row r="24" spans="1:246">
      <c r="A24" s="123">
        <v>6</v>
      </c>
      <c r="B24" s="124" t="s">
        <v>104</v>
      </c>
      <c r="C24" s="72" t="s">
        <v>41</v>
      </c>
      <c r="D24" s="33">
        <v>120.96</v>
      </c>
      <c r="E24" s="125" t="s">
        <v>98</v>
      </c>
      <c r="F24" s="125">
        <v>5</v>
      </c>
      <c r="G24" s="128">
        <v>0.1</v>
      </c>
      <c r="H24" s="120">
        <v>0.17</v>
      </c>
      <c r="I24" s="98">
        <v>18.8</v>
      </c>
      <c r="J24" s="115">
        <v>18.43</v>
      </c>
      <c r="ID24"/>
      <c r="IE24"/>
      <c r="IF24"/>
      <c r="IG24"/>
      <c r="IH24"/>
      <c r="II24"/>
      <c r="IJ24"/>
      <c r="IK24"/>
    </row>
    <row r="25" spans="1:246">
      <c r="A25" s="123"/>
      <c r="B25" s="124"/>
      <c r="C25" s="72" t="s">
        <v>40</v>
      </c>
      <c r="D25" s="36">
        <v>118.59</v>
      </c>
      <c r="E25" s="126"/>
      <c r="F25" s="126"/>
      <c r="G25" s="129"/>
      <c r="H25" s="121"/>
      <c r="I25" s="96">
        <v>18.43</v>
      </c>
      <c r="J25" s="116"/>
      <c r="ID25"/>
      <c r="IE25"/>
      <c r="IF25"/>
      <c r="IG25"/>
      <c r="IH25"/>
      <c r="II25"/>
      <c r="IJ25"/>
      <c r="IK25"/>
    </row>
    <row r="26" spans="1:246">
      <c r="A26" s="123"/>
      <c r="B26" s="124"/>
      <c r="C26" s="25" t="s">
        <v>42</v>
      </c>
      <c r="D26" s="37">
        <v>126.89</v>
      </c>
      <c r="E26" s="127"/>
      <c r="F26" s="127"/>
      <c r="G26" s="130"/>
      <c r="H26" s="122"/>
      <c r="I26" s="97">
        <v>19.72</v>
      </c>
      <c r="J26" s="117"/>
      <c r="ID26"/>
      <c r="IE26"/>
      <c r="IF26"/>
      <c r="IG26"/>
      <c r="IH26"/>
      <c r="II26"/>
      <c r="IJ26"/>
      <c r="IK26"/>
    </row>
    <row r="27" spans="1:246">
      <c r="A27" s="123">
        <v>7</v>
      </c>
      <c r="B27" s="124" t="s">
        <v>105</v>
      </c>
      <c r="C27" s="72" t="s">
        <v>41</v>
      </c>
      <c r="D27" s="33">
        <v>514.04999999999995</v>
      </c>
      <c r="E27" s="125" t="s">
        <v>98</v>
      </c>
      <c r="F27" s="125">
        <v>25</v>
      </c>
      <c r="G27" s="128">
        <v>0.1</v>
      </c>
      <c r="H27" s="128">
        <v>0.14000000000000001</v>
      </c>
      <c r="I27" s="98">
        <v>16.399999999999999</v>
      </c>
      <c r="J27" s="115">
        <v>15.92</v>
      </c>
      <c r="ID27"/>
      <c r="IE27"/>
      <c r="IF27"/>
      <c r="IG27"/>
      <c r="IH27"/>
      <c r="II27"/>
      <c r="IJ27"/>
      <c r="IK27"/>
    </row>
    <row r="28" spans="1:246">
      <c r="A28" s="123"/>
      <c r="B28" s="124"/>
      <c r="C28" s="72" t="s">
        <v>40</v>
      </c>
      <c r="D28" s="36">
        <v>499.08</v>
      </c>
      <c r="E28" s="126"/>
      <c r="F28" s="126"/>
      <c r="G28" s="129"/>
      <c r="H28" s="129"/>
      <c r="I28" s="96">
        <v>15.92</v>
      </c>
      <c r="J28" s="116"/>
      <c r="ID28"/>
      <c r="IE28"/>
      <c r="IF28"/>
      <c r="IG28"/>
      <c r="IH28"/>
      <c r="II28"/>
      <c r="IJ28"/>
      <c r="IK28"/>
    </row>
    <row r="29" spans="1:246">
      <c r="A29" s="123"/>
      <c r="B29" s="124"/>
      <c r="C29" s="25" t="s">
        <v>42</v>
      </c>
      <c r="D29" s="37">
        <v>534.02</v>
      </c>
      <c r="E29" s="127"/>
      <c r="F29" s="127"/>
      <c r="G29" s="130"/>
      <c r="H29" s="130"/>
      <c r="I29" s="97">
        <v>17.03</v>
      </c>
      <c r="J29" s="117"/>
      <c r="ID29"/>
      <c r="IE29"/>
      <c r="IF29"/>
      <c r="IG29"/>
      <c r="IH29"/>
      <c r="II29"/>
      <c r="IJ29"/>
      <c r="IK29"/>
    </row>
    <row r="30" spans="1:246">
      <c r="J30" s="2"/>
      <c r="ID30"/>
      <c r="IE30"/>
      <c r="IF30"/>
      <c r="IG30"/>
      <c r="IH30"/>
      <c r="II30"/>
      <c r="IJ30"/>
      <c r="IK30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68">
    <mergeCell ref="H6:H10"/>
    <mergeCell ref="I8:I10"/>
    <mergeCell ref="A6:A11"/>
    <mergeCell ref="C8:C11"/>
    <mergeCell ref="D8:D11"/>
    <mergeCell ref="E6:E11"/>
    <mergeCell ref="F6:F10"/>
    <mergeCell ref="B6:B11"/>
    <mergeCell ref="G6:G10"/>
    <mergeCell ref="A1:J1"/>
    <mergeCell ref="A2:J2"/>
    <mergeCell ref="A4:A5"/>
    <mergeCell ref="B4:B5"/>
    <mergeCell ref="C4:C5"/>
    <mergeCell ref="D4:D5"/>
    <mergeCell ref="F4:F5"/>
    <mergeCell ref="H4:H5"/>
    <mergeCell ref="J4:J5"/>
    <mergeCell ref="I4:I5"/>
    <mergeCell ref="E4:E5"/>
    <mergeCell ref="G4:G5"/>
    <mergeCell ref="A18:A20"/>
    <mergeCell ref="B18:B20"/>
    <mergeCell ref="A21:A23"/>
    <mergeCell ref="B21:B23"/>
    <mergeCell ref="A12:A14"/>
    <mergeCell ref="B12:B14"/>
    <mergeCell ref="A15:A17"/>
    <mergeCell ref="B15:B17"/>
    <mergeCell ref="I21"/>
    <mergeCell ref="E12:E14"/>
    <mergeCell ref="E15:E17"/>
    <mergeCell ref="E18:E20"/>
    <mergeCell ref="E21:E23"/>
    <mergeCell ref="H18:H20"/>
    <mergeCell ref="G21:G23"/>
    <mergeCell ref="H21:H23"/>
    <mergeCell ref="F12:F14"/>
    <mergeCell ref="F15:F17"/>
    <mergeCell ref="F18:F20"/>
    <mergeCell ref="F21:F23"/>
    <mergeCell ref="G12:G14"/>
    <mergeCell ref="G15:G17"/>
    <mergeCell ref="H15:H17"/>
    <mergeCell ref="G18:G20"/>
    <mergeCell ref="H12:H14"/>
    <mergeCell ref="J12:J14"/>
    <mergeCell ref="J15:J17"/>
    <mergeCell ref="J18:J20"/>
    <mergeCell ref="I14"/>
    <mergeCell ref="I17"/>
    <mergeCell ref="I20"/>
    <mergeCell ref="J21:J23"/>
    <mergeCell ref="J6:J10"/>
    <mergeCell ref="H24:H26"/>
    <mergeCell ref="J24:J26"/>
    <mergeCell ref="A27:A29"/>
    <mergeCell ref="B27:B29"/>
    <mergeCell ref="E27:E29"/>
    <mergeCell ref="F27:F29"/>
    <mergeCell ref="G27:G29"/>
    <mergeCell ref="H27:H29"/>
    <mergeCell ref="J27:J29"/>
    <mergeCell ref="A24:A26"/>
    <mergeCell ref="B24:B26"/>
    <mergeCell ref="E24:E26"/>
    <mergeCell ref="F24:F26"/>
    <mergeCell ref="G24:G26"/>
  </mergeCells>
  <pageMargins left="0.25" right="0.25" top="0.75" bottom="0.75" header="0.3" footer="0.3"/>
  <pageSetup paperSize="9" fitToHeight="0" pageOrder="overThenDown" orientation="landscape" horizontalDpi="300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Q25"/>
  <sheetViews>
    <sheetView workbookViewId="0">
      <selection activeCell="O16" sqref="O16"/>
    </sheetView>
  </sheetViews>
  <sheetFormatPr defaultColWidth="9.140625" defaultRowHeight="12.75"/>
  <cols>
    <col min="1" max="1" width="15.28515625" customWidth="1"/>
    <col min="2" max="2" width="14.28515625" customWidth="1"/>
    <col min="3" max="3" width="26.140625" customWidth="1"/>
    <col min="4" max="4" width="32.85546875" customWidth="1"/>
    <col min="5" max="5" width="10.42578125" customWidth="1"/>
    <col min="6" max="6" width="8.7109375" customWidth="1"/>
    <col min="7" max="7" width="9.42578125" customWidth="1"/>
    <col min="8" max="8" width="9.28515625" customWidth="1"/>
    <col min="9" max="9" width="9.140625" customWidth="1"/>
    <col min="11" max="11" width="11.140625" customWidth="1"/>
    <col min="12" max="12" width="13.42578125" customWidth="1"/>
  </cols>
  <sheetData>
    <row r="1" spans="1:17" ht="22.5" customHeight="1">
      <c r="A1" s="111" t="s">
        <v>24</v>
      </c>
      <c r="B1" s="111"/>
      <c r="C1" s="111"/>
      <c r="D1" s="111"/>
      <c r="E1" s="111"/>
      <c r="F1" s="111"/>
      <c r="G1" s="111"/>
      <c r="H1" s="111"/>
      <c r="I1" s="4"/>
    </row>
    <row r="2" spans="1:17" ht="60.75" customHeight="1">
      <c r="A2" s="161" t="s">
        <v>108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17" ht="15.75">
      <c r="A3" s="20"/>
      <c r="B3" s="20"/>
      <c r="C3" s="20"/>
      <c r="D3" s="20"/>
      <c r="E3" s="20"/>
      <c r="F3" s="20"/>
      <c r="G3" s="20"/>
      <c r="H3" s="20"/>
      <c r="I3" s="6"/>
    </row>
    <row r="4" spans="1:17" ht="52.5">
      <c r="A4" s="48" t="s">
        <v>45</v>
      </c>
      <c r="B4" s="49" t="s">
        <v>46</v>
      </c>
      <c r="C4" s="49" t="s">
        <v>47</v>
      </c>
      <c r="D4" s="49" t="s">
        <v>48</v>
      </c>
      <c r="E4" s="49" t="s">
        <v>57</v>
      </c>
      <c r="F4" s="49" t="s">
        <v>49</v>
      </c>
      <c r="G4" s="49" t="s">
        <v>50</v>
      </c>
      <c r="H4" s="49" t="s">
        <v>51</v>
      </c>
      <c r="I4" s="49" t="s">
        <v>52</v>
      </c>
      <c r="J4" s="49" t="s">
        <v>53</v>
      </c>
      <c r="K4" s="49" t="s">
        <v>58</v>
      </c>
      <c r="L4" s="50" t="s">
        <v>54</v>
      </c>
      <c r="M4" s="49" t="s">
        <v>92</v>
      </c>
      <c r="N4" s="49" t="s">
        <v>93</v>
      </c>
      <c r="O4" s="59"/>
    </row>
    <row r="5" spans="1:17" ht="183.75" hidden="1" customHeight="1">
      <c r="A5" s="51" t="s">
        <v>59</v>
      </c>
      <c r="B5" s="52" t="s">
        <v>60</v>
      </c>
      <c r="C5" s="52" t="s">
        <v>61</v>
      </c>
      <c r="D5" s="52" t="s">
        <v>62</v>
      </c>
      <c r="E5" s="52" t="s">
        <v>63</v>
      </c>
      <c r="F5" s="53">
        <v>10</v>
      </c>
      <c r="G5" s="54">
        <v>99.42</v>
      </c>
      <c r="H5" s="55"/>
      <c r="I5" s="52" t="s">
        <v>64</v>
      </c>
      <c r="J5" s="55" t="s">
        <v>65</v>
      </c>
      <c r="K5" s="56" t="s">
        <v>66</v>
      </c>
      <c r="L5" s="57">
        <v>44339</v>
      </c>
      <c r="M5" s="58" t="s">
        <v>94</v>
      </c>
      <c r="N5" s="58"/>
    </row>
    <row r="6" spans="1:17" ht="90" hidden="1">
      <c r="A6" s="51" t="s">
        <v>59</v>
      </c>
      <c r="B6" s="52" t="s">
        <v>60</v>
      </c>
      <c r="C6" s="52" t="s">
        <v>72</v>
      </c>
      <c r="D6" s="52" t="s">
        <v>69</v>
      </c>
      <c r="E6" s="52" t="s">
        <v>63</v>
      </c>
      <c r="F6" s="53">
        <v>5</v>
      </c>
      <c r="G6" s="54">
        <v>57.2</v>
      </c>
      <c r="H6" s="55"/>
      <c r="I6" s="52" t="s">
        <v>70</v>
      </c>
      <c r="J6" s="55" t="s">
        <v>71</v>
      </c>
      <c r="K6" s="56" t="s">
        <v>73</v>
      </c>
      <c r="L6" s="57">
        <v>44334</v>
      </c>
      <c r="M6" s="58"/>
      <c r="N6" s="58"/>
    </row>
    <row r="7" spans="1:17" ht="90" hidden="1">
      <c r="A7" s="51" t="s">
        <v>59</v>
      </c>
      <c r="B7" s="52" t="s">
        <v>60</v>
      </c>
      <c r="C7" s="52" t="s">
        <v>74</v>
      </c>
      <c r="D7" s="52" t="s">
        <v>69</v>
      </c>
      <c r="E7" s="52" t="s">
        <v>63</v>
      </c>
      <c r="F7" s="53">
        <v>10</v>
      </c>
      <c r="G7" s="54">
        <v>114.4</v>
      </c>
      <c r="H7" s="55"/>
      <c r="I7" s="52" t="s">
        <v>70</v>
      </c>
      <c r="J7" s="55" t="s">
        <v>71</v>
      </c>
      <c r="K7" s="56" t="s">
        <v>75</v>
      </c>
      <c r="L7" s="57">
        <v>44334</v>
      </c>
      <c r="M7" s="58"/>
      <c r="N7" s="58"/>
    </row>
    <row r="8" spans="1:17" ht="90" hidden="1">
      <c r="A8" s="51" t="s">
        <v>59</v>
      </c>
      <c r="B8" s="52" t="s">
        <v>60</v>
      </c>
      <c r="C8" s="52" t="s">
        <v>77</v>
      </c>
      <c r="D8" s="52" t="s">
        <v>78</v>
      </c>
      <c r="E8" s="52" t="s">
        <v>63</v>
      </c>
      <c r="F8" s="53">
        <v>10</v>
      </c>
      <c r="G8" s="54">
        <v>58.59</v>
      </c>
      <c r="H8" s="55"/>
      <c r="I8" s="52" t="s">
        <v>79</v>
      </c>
      <c r="J8" s="55" t="s">
        <v>80</v>
      </c>
      <c r="K8" s="56" t="s">
        <v>81</v>
      </c>
      <c r="L8" s="57">
        <v>44484</v>
      </c>
      <c r="M8" s="58"/>
      <c r="N8" s="58"/>
    </row>
    <row r="9" spans="1:17" ht="75" hidden="1">
      <c r="A9" s="51" t="s">
        <v>59</v>
      </c>
      <c r="B9" s="52" t="s">
        <v>60</v>
      </c>
      <c r="C9" s="52" t="s">
        <v>77</v>
      </c>
      <c r="D9" s="52" t="s">
        <v>78</v>
      </c>
      <c r="E9" s="52" t="s">
        <v>63</v>
      </c>
      <c r="F9" s="53">
        <v>10</v>
      </c>
      <c r="G9" s="54">
        <v>66.05</v>
      </c>
      <c r="H9" s="55"/>
      <c r="I9" s="52" t="s">
        <v>79</v>
      </c>
      <c r="J9" s="55" t="s">
        <v>82</v>
      </c>
      <c r="K9" s="56" t="s">
        <v>81</v>
      </c>
      <c r="L9" s="57">
        <v>44904</v>
      </c>
      <c r="M9" s="58"/>
      <c r="N9" s="58"/>
    </row>
    <row r="10" spans="1:17" ht="75" hidden="1">
      <c r="A10" s="51" t="s">
        <v>59</v>
      </c>
      <c r="B10" s="52" t="s">
        <v>60</v>
      </c>
      <c r="C10" s="52" t="s">
        <v>83</v>
      </c>
      <c r="D10" s="52" t="s">
        <v>67</v>
      </c>
      <c r="E10" s="52" t="s">
        <v>63</v>
      </c>
      <c r="F10" s="53">
        <v>10</v>
      </c>
      <c r="G10" s="54">
        <v>100</v>
      </c>
      <c r="H10" s="55"/>
      <c r="I10" s="52" t="s">
        <v>68</v>
      </c>
      <c r="J10" s="55" t="s">
        <v>84</v>
      </c>
      <c r="K10" s="56" t="s">
        <v>85</v>
      </c>
      <c r="L10" s="57">
        <v>45077</v>
      </c>
      <c r="M10" s="58"/>
      <c r="N10" s="58"/>
    </row>
    <row r="11" spans="1:17" ht="75" hidden="1">
      <c r="A11" s="51" t="s">
        <v>59</v>
      </c>
      <c r="B11" s="52" t="s">
        <v>60</v>
      </c>
      <c r="C11" s="52" t="s">
        <v>83</v>
      </c>
      <c r="D11" s="52" t="s">
        <v>67</v>
      </c>
      <c r="E11" s="52" t="s">
        <v>63</v>
      </c>
      <c r="F11" s="53">
        <v>10</v>
      </c>
      <c r="G11" s="54">
        <v>100</v>
      </c>
      <c r="H11" s="55"/>
      <c r="I11" s="52" t="s">
        <v>86</v>
      </c>
      <c r="J11" s="55" t="s">
        <v>87</v>
      </c>
      <c r="K11" s="56" t="s">
        <v>85</v>
      </c>
      <c r="L11" s="57">
        <v>45350</v>
      </c>
      <c r="M11" s="58"/>
      <c r="N11" s="58"/>
    </row>
    <row r="12" spans="1:17" ht="90" hidden="1">
      <c r="A12" s="51" t="s">
        <v>59</v>
      </c>
      <c r="B12" s="52" t="s">
        <v>60</v>
      </c>
      <c r="C12" s="52" t="s">
        <v>88</v>
      </c>
      <c r="D12" s="52" t="s">
        <v>89</v>
      </c>
      <c r="E12" s="52" t="s">
        <v>63</v>
      </c>
      <c r="F12" s="53">
        <v>10</v>
      </c>
      <c r="G12" s="54">
        <v>60.47</v>
      </c>
      <c r="H12" s="55"/>
      <c r="I12" s="52" t="s">
        <v>76</v>
      </c>
      <c r="J12" s="55" t="s">
        <v>90</v>
      </c>
      <c r="K12" s="56" t="s">
        <v>91</v>
      </c>
      <c r="L12" s="57">
        <v>44337</v>
      </c>
      <c r="M12" s="58"/>
      <c r="N12" s="104"/>
    </row>
    <row r="13" spans="1:17" s="84" customFormat="1" ht="90">
      <c r="A13" s="85" t="s">
        <v>109</v>
      </c>
      <c r="B13" s="86" t="s">
        <v>109</v>
      </c>
      <c r="C13" s="86" t="s">
        <v>110</v>
      </c>
      <c r="D13" s="86" t="s">
        <v>116</v>
      </c>
      <c r="E13" s="86" t="s">
        <v>111</v>
      </c>
      <c r="F13" s="87">
        <v>10</v>
      </c>
      <c r="G13" s="88">
        <v>61.11</v>
      </c>
      <c r="H13" s="89"/>
      <c r="I13" s="86" t="s">
        <v>115</v>
      </c>
      <c r="J13" s="89" t="s">
        <v>117</v>
      </c>
      <c r="K13" s="90" t="s">
        <v>112</v>
      </c>
      <c r="L13" s="91">
        <v>46190</v>
      </c>
      <c r="M13" s="92">
        <f t="shared" ref="M13:M14" si="0">G13/F13/2</f>
        <v>3.0554999999999999</v>
      </c>
      <c r="N13" s="163">
        <v>3.06</v>
      </c>
      <c r="Q13" s="105"/>
    </row>
    <row r="14" spans="1:17" ht="90">
      <c r="A14" s="85" t="s">
        <v>109</v>
      </c>
      <c r="B14" s="86" t="s">
        <v>109</v>
      </c>
      <c r="C14" s="86" t="s">
        <v>113</v>
      </c>
      <c r="D14" s="86" t="s">
        <v>116</v>
      </c>
      <c r="E14" s="86" t="s">
        <v>111</v>
      </c>
      <c r="F14" s="87">
        <v>10</v>
      </c>
      <c r="G14" s="88">
        <v>61.11</v>
      </c>
      <c r="H14" s="89"/>
      <c r="I14" s="86" t="s">
        <v>115</v>
      </c>
      <c r="J14" s="89" t="s">
        <v>117</v>
      </c>
      <c r="K14" s="90" t="s">
        <v>114</v>
      </c>
      <c r="L14" s="91">
        <v>46190</v>
      </c>
      <c r="M14" s="92">
        <f t="shared" si="0"/>
        <v>3.0554999999999999</v>
      </c>
      <c r="N14" s="164"/>
    </row>
    <row r="15" spans="1:17" s="84" customFormat="1" ht="75">
      <c r="A15" s="51" t="s">
        <v>118</v>
      </c>
      <c r="B15" s="52" t="s">
        <v>119</v>
      </c>
      <c r="C15" s="52" t="s">
        <v>121</v>
      </c>
      <c r="D15" s="52" t="s">
        <v>124</v>
      </c>
      <c r="E15" s="52" t="s">
        <v>120</v>
      </c>
      <c r="F15" s="53">
        <v>1</v>
      </c>
      <c r="G15" s="54">
        <v>8.33</v>
      </c>
      <c r="H15" s="55"/>
      <c r="I15" s="52" t="s">
        <v>122</v>
      </c>
      <c r="J15" s="55" t="s">
        <v>125</v>
      </c>
      <c r="K15" s="56" t="s">
        <v>123</v>
      </c>
      <c r="L15" s="57">
        <v>46128</v>
      </c>
      <c r="M15" s="70">
        <f t="shared" ref="M15" si="1">G15/F15/100</f>
        <v>8.3299999999999999E-2</v>
      </c>
      <c r="N15" s="108">
        <v>8.3299999999999999E-2</v>
      </c>
    </row>
    <row r="16" spans="1:17" ht="75">
      <c r="A16" s="51" t="s">
        <v>126</v>
      </c>
      <c r="B16" s="52" t="s">
        <v>128</v>
      </c>
      <c r="C16" s="52" t="s">
        <v>129</v>
      </c>
      <c r="D16" s="52" t="s">
        <v>130</v>
      </c>
      <c r="E16" s="52" t="s">
        <v>127</v>
      </c>
      <c r="F16" s="53">
        <v>30</v>
      </c>
      <c r="G16" s="54">
        <v>248.41</v>
      </c>
      <c r="H16" s="55"/>
      <c r="I16" s="52" t="s">
        <v>131</v>
      </c>
      <c r="J16" s="55" t="s">
        <v>133</v>
      </c>
      <c r="K16" s="56" t="s">
        <v>132</v>
      </c>
      <c r="L16" s="57">
        <v>46091</v>
      </c>
      <c r="M16" s="70">
        <f t="shared" ref="M16:M18" si="2">G16/F16</f>
        <v>8.2803333333333331</v>
      </c>
      <c r="N16" s="108">
        <v>8.2799999999999994</v>
      </c>
    </row>
    <row r="17" spans="1:14" ht="105">
      <c r="A17" s="51" t="s">
        <v>134</v>
      </c>
      <c r="B17" s="52" t="s">
        <v>134</v>
      </c>
      <c r="C17" s="52" t="s">
        <v>137</v>
      </c>
      <c r="D17" s="52" t="s">
        <v>78</v>
      </c>
      <c r="E17" s="52" t="s">
        <v>135</v>
      </c>
      <c r="F17" s="53">
        <v>5</v>
      </c>
      <c r="G17" s="54">
        <v>95.47</v>
      </c>
      <c r="H17" s="55"/>
      <c r="I17" s="52" t="s">
        <v>136</v>
      </c>
      <c r="J17" s="55" t="s">
        <v>141</v>
      </c>
      <c r="K17" s="56" t="s">
        <v>138</v>
      </c>
      <c r="L17" s="57">
        <v>45433</v>
      </c>
      <c r="M17" s="70">
        <f t="shared" si="2"/>
        <v>19.094000000000001</v>
      </c>
      <c r="N17" s="165">
        <v>19.09</v>
      </c>
    </row>
    <row r="18" spans="1:14" s="107" customFormat="1" ht="90">
      <c r="A18" s="51" t="s">
        <v>134</v>
      </c>
      <c r="B18" s="52" t="s">
        <v>134</v>
      </c>
      <c r="C18" s="52" t="s">
        <v>139</v>
      </c>
      <c r="D18" s="52" t="s">
        <v>78</v>
      </c>
      <c r="E18" s="52" t="s">
        <v>135</v>
      </c>
      <c r="F18" s="53">
        <v>5</v>
      </c>
      <c r="G18" s="54">
        <v>95.47</v>
      </c>
      <c r="H18" s="55"/>
      <c r="I18" s="52" t="s">
        <v>140</v>
      </c>
      <c r="J18" s="55" t="s">
        <v>141</v>
      </c>
      <c r="K18" s="56" t="s">
        <v>138</v>
      </c>
      <c r="L18" s="57">
        <v>45433</v>
      </c>
      <c r="M18" s="70">
        <f t="shared" si="2"/>
        <v>19.094000000000001</v>
      </c>
      <c r="N18" s="166"/>
    </row>
    <row r="19" spans="1:14" ht="75">
      <c r="A19" s="51" t="s">
        <v>142</v>
      </c>
      <c r="B19" s="52" t="s">
        <v>145</v>
      </c>
      <c r="C19" s="52" t="s">
        <v>146</v>
      </c>
      <c r="D19" s="52" t="s">
        <v>95</v>
      </c>
      <c r="E19" s="52" t="s">
        <v>144</v>
      </c>
      <c r="F19" s="53">
        <v>5</v>
      </c>
      <c r="G19" s="54">
        <v>508.37</v>
      </c>
      <c r="H19" s="55"/>
      <c r="I19" s="52" t="s">
        <v>148</v>
      </c>
      <c r="J19" s="55" t="s">
        <v>149</v>
      </c>
      <c r="K19" s="56" t="s">
        <v>150</v>
      </c>
      <c r="L19" s="57">
        <v>45357</v>
      </c>
      <c r="M19" s="70">
        <f t="shared" ref="M19" si="3">G19/F19/5</f>
        <v>20.334800000000001</v>
      </c>
      <c r="N19" s="167">
        <v>20.329999999999998</v>
      </c>
    </row>
    <row r="20" spans="1:14" ht="75">
      <c r="A20" s="51" t="s">
        <v>142</v>
      </c>
      <c r="B20" s="52" t="s">
        <v>151</v>
      </c>
      <c r="C20" s="52" t="s">
        <v>147</v>
      </c>
      <c r="D20" s="52" t="s">
        <v>96</v>
      </c>
      <c r="E20" s="52" t="s">
        <v>144</v>
      </c>
      <c r="F20" s="53">
        <v>10</v>
      </c>
      <c r="G20" s="54">
        <v>1016.73</v>
      </c>
      <c r="H20" s="55"/>
      <c r="I20" s="52" t="s">
        <v>152</v>
      </c>
      <c r="J20" s="55" t="s">
        <v>153</v>
      </c>
      <c r="K20" s="56" t="s">
        <v>154</v>
      </c>
      <c r="L20" s="57">
        <v>45460</v>
      </c>
      <c r="M20" s="70">
        <v>20.334600000000002</v>
      </c>
      <c r="N20" s="168"/>
    </row>
    <row r="21" spans="1:14" ht="120">
      <c r="A21" s="51" t="s">
        <v>142</v>
      </c>
      <c r="B21" s="52" t="s">
        <v>151</v>
      </c>
      <c r="C21" s="52" t="s">
        <v>147</v>
      </c>
      <c r="D21" s="52" t="s">
        <v>155</v>
      </c>
      <c r="E21" s="52" t="s">
        <v>144</v>
      </c>
      <c r="F21" s="53">
        <v>10</v>
      </c>
      <c r="G21" s="54">
        <v>1016.73</v>
      </c>
      <c r="H21" s="55"/>
      <c r="I21" s="52" t="s">
        <v>152</v>
      </c>
      <c r="J21" s="55" t="s">
        <v>156</v>
      </c>
      <c r="K21" s="56" t="s">
        <v>157</v>
      </c>
      <c r="L21" s="57">
        <v>45702</v>
      </c>
      <c r="M21" s="70">
        <v>20.334600000000002</v>
      </c>
      <c r="N21" s="168"/>
    </row>
    <row r="22" spans="1:14" ht="75">
      <c r="A22" s="51" t="s">
        <v>142</v>
      </c>
      <c r="B22" s="52" t="s">
        <v>142</v>
      </c>
      <c r="C22" s="52" t="s">
        <v>158</v>
      </c>
      <c r="D22" s="52" t="s">
        <v>159</v>
      </c>
      <c r="E22" s="52" t="s">
        <v>144</v>
      </c>
      <c r="F22" s="53">
        <v>5</v>
      </c>
      <c r="G22" s="54">
        <v>508.37</v>
      </c>
      <c r="H22" s="55"/>
      <c r="I22" s="52" t="s">
        <v>160</v>
      </c>
      <c r="J22" s="55" t="s">
        <v>161</v>
      </c>
      <c r="K22" s="56" t="s">
        <v>162</v>
      </c>
      <c r="L22" s="57">
        <v>46035</v>
      </c>
      <c r="M22" s="70">
        <v>20.334800000000001</v>
      </c>
      <c r="N22" s="168"/>
    </row>
    <row r="23" spans="1:14" ht="165">
      <c r="A23" s="51" t="s">
        <v>142</v>
      </c>
      <c r="B23" s="52" t="s">
        <v>163</v>
      </c>
      <c r="C23" s="52" t="s">
        <v>143</v>
      </c>
      <c r="D23" s="52" t="s">
        <v>164</v>
      </c>
      <c r="E23" s="52" t="s">
        <v>144</v>
      </c>
      <c r="F23" s="53">
        <v>5</v>
      </c>
      <c r="G23" s="54">
        <v>508.37</v>
      </c>
      <c r="H23" s="55"/>
      <c r="I23" s="52" t="s">
        <v>165</v>
      </c>
      <c r="J23" s="55" t="s">
        <v>166</v>
      </c>
      <c r="K23" s="56" t="s">
        <v>167</v>
      </c>
      <c r="L23" s="57">
        <v>46045</v>
      </c>
      <c r="M23" s="70">
        <v>20.334800000000001</v>
      </c>
      <c r="N23" s="168"/>
    </row>
    <row r="24" spans="1:14" ht="165">
      <c r="A24" s="51" t="s">
        <v>142</v>
      </c>
      <c r="B24" s="52" t="s">
        <v>163</v>
      </c>
      <c r="C24" s="52" t="s">
        <v>147</v>
      </c>
      <c r="D24" s="52" t="s">
        <v>164</v>
      </c>
      <c r="E24" s="52" t="s">
        <v>144</v>
      </c>
      <c r="F24" s="53">
        <v>10</v>
      </c>
      <c r="G24" s="54">
        <v>1016.73</v>
      </c>
      <c r="H24" s="55"/>
      <c r="I24" s="52" t="s">
        <v>165</v>
      </c>
      <c r="J24" s="55" t="s">
        <v>166</v>
      </c>
      <c r="K24" s="56" t="s">
        <v>168</v>
      </c>
      <c r="L24" s="57">
        <v>46045</v>
      </c>
      <c r="M24" s="70">
        <v>20.334600000000002</v>
      </c>
      <c r="N24" s="168"/>
    </row>
    <row r="25" spans="1:14" ht="165">
      <c r="A25" s="51" t="s">
        <v>142</v>
      </c>
      <c r="B25" s="52" t="s">
        <v>163</v>
      </c>
      <c r="C25" s="52" t="s">
        <v>143</v>
      </c>
      <c r="D25" s="52" t="s">
        <v>164</v>
      </c>
      <c r="E25" s="52" t="s">
        <v>144</v>
      </c>
      <c r="F25" s="53">
        <v>5</v>
      </c>
      <c r="G25" s="54">
        <v>508.37</v>
      </c>
      <c r="H25" s="55"/>
      <c r="I25" s="52" t="s">
        <v>165</v>
      </c>
      <c r="J25" s="55" t="s">
        <v>169</v>
      </c>
      <c r="K25" s="56" t="s">
        <v>170</v>
      </c>
      <c r="L25" s="57">
        <v>46115</v>
      </c>
      <c r="M25" s="70">
        <v>20.334800000000001</v>
      </c>
      <c r="N25" s="169"/>
    </row>
  </sheetData>
  <autoFilter ref="A4:L12">
    <filterColumn colId="2">
      <filters>
        <filter val="раствор для внутримышечного введения, 10 мг/мл, 1 мл - ампула (10)  - коробки картонные"/>
        <filter val="раствор для внутримышечного введения, 10 мг/мл, 1 мл - ампулы (10)  - /в комплекте с ножом ампульным или скарификатором (при необходимости)/ - пачки картонные"/>
        <filter val="раствор для внутримышечного введения, 10 мг/мл, 1 мл - ампулы (10)  - коробки картонные"/>
        <filter val="раствор для внутримышечного введения, 10 мг/мл, 1 мл - ампулы (10)  - пачки картонные"/>
        <filter val="раствор для внутримышечного введения, 10 мг/мл, 1 мл - ампулы (5)  - упаковки ячейковые контурные (2) - пачки картонные"/>
        <filter val="раствор для внутримышечного введения, 10 мг/мл, 1 мл - ампулы (5)  / в комплекте с ножом ампульным или скарификатором / - упаковки ячейковые контурные (2) - пачки картонные"/>
        <filter val="раствор для внутримышечного введения, 10 мг/мл, 1 мл - ампулы (с ножом ампульным или скарификатором ампульным) (10)  - пачки картонные"/>
        <filter val="раствор для внутримышечного введения, 10 мг/мл, 1 мл - ампулы с кольцом излома или надрезом и точкой (10)  - пачки картонные"/>
        <filter val="раствор для внутримышечного введения, 10 мг/мл, 1 мл - ампулы с кольцом излома или надрезом и точкой (5)  - пачки картонные"/>
        <filter val="раствор для внутримышечного введения, 10 мг/мл, 1 мл - ампулы темного стекла (10)  - упаковки ячейковые контурные - пачки картонные"/>
      </filters>
    </filterColumn>
  </autoFilter>
  <mergeCells count="5">
    <mergeCell ref="A1:H1"/>
    <mergeCell ref="A2:L2"/>
    <mergeCell ref="N13:N14"/>
    <mergeCell ref="N17:N18"/>
    <mergeCell ref="N19:N25"/>
  </mergeCells>
  <pageMargins left="0.25" right="0.25" top="0.75" bottom="0.75" header="0.3" footer="0.3"/>
  <pageSetup paperSize="9" scale="77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3"/>
  <sheetViews>
    <sheetView topLeftCell="A4" zoomScaleNormal="100" workbookViewId="0">
      <selection activeCell="G13" sqref="G13"/>
    </sheetView>
  </sheetViews>
  <sheetFormatPr defaultColWidth="9.7109375" defaultRowHeight="15"/>
  <cols>
    <col min="1" max="1" width="5.28515625" style="2" customWidth="1"/>
    <col min="2" max="2" width="32.140625" style="2" customWidth="1"/>
    <col min="3" max="3" width="11.7109375" style="2" customWidth="1"/>
    <col min="4" max="4" width="17.28515625" style="2" customWidth="1"/>
    <col min="5" max="5" width="8.42578125" style="2" customWidth="1"/>
    <col min="6" max="7" width="11.140625" style="2" customWidth="1"/>
    <col min="8" max="8" width="17" style="2" customWidth="1"/>
    <col min="9" max="9" width="23.42578125" style="2" customWidth="1"/>
    <col min="10" max="11" width="22" style="2" customWidth="1"/>
    <col min="12" max="12" width="11.42578125" style="2" customWidth="1"/>
    <col min="13" max="13" width="15.28515625" style="2" customWidth="1"/>
    <col min="14" max="14" width="15.28515625" style="3" customWidth="1"/>
    <col min="15" max="15" width="22.28515625" style="3" customWidth="1"/>
    <col min="16" max="16384" width="9.7109375" style="2"/>
  </cols>
  <sheetData>
    <row r="1" spans="1:19" ht="16.5">
      <c r="A1" s="111" t="s">
        <v>25</v>
      </c>
      <c r="B1" s="111"/>
      <c r="C1" s="111"/>
      <c r="D1" s="111"/>
      <c r="E1" s="111"/>
      <c r="F1" s="111"/>
      <c r="G1" s="111"/>
      <c r="H1" s="111"/>
      <c r="I1" s="111"/>
      <c r="J1" s="4"/>
      <c r="K1" s="4"/>
      <c r="L1" s="1"/>
      <c r="M1" s="1"/>
      <c r="N1" s="7"/>
      <c r="O1" s="7"/>
      <c r="P1" s="8"/>
      <c r="Q1" s="8"/>
      <c r="R1" s="8"/>
      <c r="S1" s="8"/>
    </row>
    <row r="2" spans="1:19" ht="46.5" customHeight="1">
      <c r="A2" s="177" t="s">
        <v>26</v>
      </c>
      <c r="B2" s="177"/>
      <c r="C2" s="177"/>
      <c r="D2" s="177"/>
      <c r="E2" s="177"/>
      <c r="F2" s="177"/>
      <c r="G2" s="177"/>
      <c r="H2" s="177"/>
      <c r="I2" s="177"/>
      <c r="J2" s="5"/>
      <c r="K2" s="5"/>
      <c r="L2" s="9"/>
      <c r="M2" s="9"/>
      <c r="N2" s="10"/>
      <c r="O2" s="10"/>
      <c r="P2" s="9"/>
      <c r="Q2" s="9"/>
      <c r="R2" s="9"/>
      <c r="S2" s="9"/>
    </row>
    <row r="3" spans="1:19" ht="57.75" customHeight="1">
      <c r="A3" s="113"/>
      <c r="B3" s="113"/>
      <c r="C3" s="113"/>
      <c r="D3" s="113"/>
      <c r="E3" s="113"/>
      <c r="F3" s="113"/>
      <c r="G3" s="113"/>
      <c r="H3" s="113"/>
      <c r="I3" s="113"/>
      <c r="J3" s="5"/>
      <c r="K3" s="5"/>
      <c r="L3" s="6"/>
      <c r="M3" s="9"/>
      <c r="N3" s="10"/>
      <c r="O3" s="10"/>
      <c r="P3" s="9"/>
      <c r="Q3" s="9"/>
      <c r="R3" s="9"/>
      <c r="S3" s="9"/>
    </row>
    <row r="4" spans="1:19" ht="24" customHeight="1">
      <c r="A4" s="26"/>
      <c r="B4" s="26"/>
      <c r="C4" s="26"/>
      <c r="D4" s="26"/>
      <c r="E4" s="31"/>
      <c r="F4" s="26"/>
      <c r="G4" s="44"/>
      <c r="H4" s="26"/>
      <c r="I4" s="26"/>
      <c r="J4" s="5"/>
      <c r="K4" s="5"/>
      <c r="L4" s="6"/>
      <c r="M4" s="9"/>
      <c r="N4" s="10"/>
      <c r="O4" s="10"/>
      <c r="P4" s="9"/>
      <c r="Q4" s="9"/>
      <c r="R4" s="9"/>
      <c r="S4" s="9"/>
    </row>
    <row r="5" spans="1:19" ht="76.5" customHeight="1">
      <c r="A5" s="27" t="s">
        <v>2</v>
      </c>
      <c r="B5" s="15" t="s">
        <v>32</v>
      </c>
      <c r="C5" s="15" t="s">
        <v>27</v>
      </c>
      <c r="D5" s="69" t="s">
        <v>171</v>
      </c>
      <c r="E5" s="40" t="s">
        <v>3</v>
      </c>
      <c r="F5" s="45" t="s">
        <v>55</v>
      </c>
      <c r="G5" s="47" t="s">
        <v>56</v>
      </c>
      <c r="H5" s="28" t="s">
        <v>28</v>
      </c>
      <c r="I5" s="29" t="s">
        <v>29</v>
      </c>
      <c r="J5" s="6"/>
      <c r="L5" s="3"/>
      <c r="M5" s="3"/>
      <c r="N5" s="2"/>
      <c r="O5" s="2"/>
    </row>
    <row r="6" spans="1:19" ht="0.75" customHeight="1">
      <c r="A6" s="178" t="s">
        <v>33</v>
      </c>
      <c r="B6" s="179" t="s">
        <v>97</v>
      </c>
      <c r="C6" s="159" t="s">
        <v>39</v>
      </c>
      <c r="D6" s="174"/>
      <c r="E6" s="159"/>
      <c r="F6" s="159"/>
      <c r="G6" s="159"/>
      <c r="H6" s="159"/>
      <c r="I6" s="182"/>
      <c r="J6" s="6"/>
      <c r="L6" s="3"/>
      <c r="M6" s="3"/>
      <c r="N6" s="2"/>
      <c r="O6" s="2"/>
    </row>
    <row r="7" spans="1:19" ht="11.25" customHeight="1">
      <c r="A7" s="129"/>
      <c r="B7" s="180"/>
      <c r="C7" s="129"/>
      <c r="D7" s="175"/>
      <c r="E7" s="129"/>
      <c r="F7" s="129"/>
      <c r="G7" s="129"/>
      <c r="H7" s="129"/>
      <c r="I7" s="183"/>
      <c r="J7" s="6"/>
      <c r="L7" s="3"/>
      <c r="M7" s="3"/>
      <c r="N7" s="2"/>
      <c r="O7" s="2"/>
    </row>
    <row r="8" spans="1:19" ht="32.25" customHeight="1">
      <c r="A8" s="130"/>
      <c r="B8" s="181"/>
      <c r="C8" s="130"/>
      <c r="D8" s="176"/>
      <c r="E8" s="130"/>
      <c r="F8" s="130"/>
      <c r="G8" s="130"/>
      <c r="H8" s="130"/>
      <c r="I8" s="184"/>
      <c r="J8" s="6"/>
      <c r="L8" s="3"/>
      <c r="M8" s="3"/>
      <c r="N8" s="2"/>
      <c r="O8" s="2"/>
    </row>
    <row r="9" spans="1:19" ht="27" customHeight="1">
      <c r="A9" s="160" t="s">
        <v>34</v>
      </c>
      <c r="B9" s="179" t="s">
        <v>99</v>
      </c>
      <c r="C9" s="189" t="s">
        <v>39</v>
      </c>
      <c r="D9" s="191"/>
      <c r="E9" s="172"/>
      <c r="F9" s="170"/>
      <c r="G9" s="172"/>
      <c r="H9" s="172"/>
      <c r="I9" s="185"/>
      <c r="J9" s="6"/>
      <c r="L9" s="3"/>
      <c r="M9" s="3"/>
      <c r="N9" s="2"/>
      <c r="O9" s="2"/>
    </row>
    <row r="10" spans="1:19" ht="15" customHeight="1">
      <c r="A10" s="130"/>
      <c r="B10" s="181"/>
      <c r="C10" s="190"/>
      <c r="D10" s="192"/>
      <c r="E10" s="193"/>
      <c r="F10" s="171"/>
      <c r="G10" s="193"/>
      <c r="H10" s="193"/>
      <c r="I10" s="188"/>
      <c r="J10" s="6"/>
      <c r="L10" s="3"/>
      <c r="M10" s="3"/>
      <c r="N10" s="2"/>
      <c r="O10" s="2"/>
    </row>
    <row r="11" spans="1:19" ht="33" customHeight="1">
      <c r="A11" s="160" t="s">
        <v>35</v>
      </c>
      <c r="B11" s="179" t="s">
        <v>100</v>
      </c>
      <c r="C11" s="189" t="s">
        <v>39</v>
      </c>
      <c r="D11" s="191"/>
      <c r="E11" s="172"/>
      <c r="F11" s="170"/>
      <c r="G11" s="170"/>
      <c r="H11" s="172"/>
      <c r="I11" s="185"/>
      <c r="J11" s="6"/>
      <c r="L11" s="3"/>
      <c r="M11" s="3"/>
      <c r="N11" s="2"/>
      <c r="O11" s="2"/>
    </row>
    <row r="12" spans="1:19" ht="14.25" customHeight="1">
      <c r="A12" s="187"/>
      <c r="B12" s="181"/>
      <c r="C12" s="190"/>
      <c r="D12" s="194"/>
      <c r="E12" s="173"/>
      <c r="F12" s="171"/>
      <c r="G12" s="171"/>
      <c r="H12" s="173"/>
      <c r="I12" s="186"/>
      <c r="J12" s="6"/>
      <c r="L12" s="3"/>
      <c r="M12" s="3"/>
      <c r="N12" s="2"/>
      <c r="O12" s="2"/>
    </row>
    <row r="13" spans="1:19" ht="44.25" customHeight="1">
      <c r="A13" s="67" t="s">
        <v>36</v>
      </c>
      <c r="B13" s="19" t="s">
        <v>102</v>
      </c>
      <c r="C13" s="63" t="s">
        <v>39</v>
      </c>
      <c r="D13" s="101"/>
      <c r="E13" s="65"/>
      <c r="F13" s="64"/>
      <c r="G13" s="65"/>
      <c r="H13" s="64"/>
      <c r="I13" s="66"/>
      <c r="J13" s="6"/>
      <c r="L13" s="3"/>
      <c r="M13" s="3"/>
      <c r="N13" s="2"/>
      <c r="O13" s="2"/>
    </row>
    <row r="14" spans="1:19" ht="37.5" customHeight="1">
      <c r="A14" s="67" t="s">
        <v>37</v>
      </c>
      <c r="B14" s="19" t="s">
        <v>103</v>
      </c>
      <c r="C14" s="25" t="s">
        <v>39</v>
      </c>
      <c r="D14" s="101"/>
      <c r="E14" s="41"/>
      <c r="F14" s="33"/>
      <c r="G14" s="41"/>
      <c r="H14" s="33"/>
      <c r="I14" s="34"/>
      <c r="J14" s="6"/>
      <c r="L14" s="3"/>
      <c r="M14" s="3"/>
      <c r="N14" s="2"/>
      <c r="O14" s="2"/>
    </row>
    <row r="15" spans="1:19" ht="34.5">
      <c r="A15" s="68">
        <v>6</v>
      </c>
      <c r="B15" s="79" t="s">
        <v>104</v>
      </c>
      <c r="C15" s="25" t="s">
        <v>106</v>
      </c>
      <c r="D15" s="103">
        <v>98.27</v>
      </c>
      <c r="E15" s="41" t="s">
        <v>98</v>
      </c>
      <c r="F15" s="33">
        <v>5</v>
      </c>
      <c r="G15" s="41">
        <v>750</v>
      </c>
      <c r="H15" s="33">
        <v>19.649999999999999</v>
      </c>
      <c r="I15" s="34">
        <v>19.649999999999999</v>
      </c>
      <c r="N15" s="2"/>
      <c r="O15" s="2"/>
    </row>
    <row r="16" spans="1:19" ht="33.75">
      <c r="A16" s="68">
        <v>7</v>
      </c>
      <c r="B16" s="19" t="s">
        <v>105</v>
      </c>
      <c r="C16" s="25" t="s">
        <v>107</v>
      </c>
      <c r="D16" s="103">
        <v>654.67999999999995</v>
      </c>
      <c r="E16" s="41" t="s">
        <v>98</v>
      </c>
      <c r="F16" s="33">
        <v>25</v>
      </c>
      <c r="G16" s="41">
        <v>25</v>
      </c>
      <c r="H16" s="101">
        <v>26.19</v>
      </c>
      <c r="I16" s="102">
        <v>26.19</v>
      </c>
      <c r="N16" s="2"/>
      <c r="O16" s="2"/>
    </row>
    <row r="17" spans="3:15" ht="15.75">
      <c r="C17" s="6"/>
      <c r="F17" s="3"/>
      <c r="G17" s="3"/>
      <c r="H17" s="3"/>
      <c r="N17" s="2"/>
      <c r="O17" s="2"/>
    </row>
    <row r="18" spans="3:15">
      <c r="F18" s="3"/>
      <c r="G18" s="3"/>
      <c r="H18" s="3"/>
      <c r="N18" s="2"/>
      <c r="O18" s="2"/>
    </row>
    <row r="19" spans="3:15">
      <c r="F19" s="3"/>
      <c r="G19" s="3"/>
      <c r="H19" s="3"/>
      <c r="N19" s="2"/>
      <c r="O19" s="2"/>
    </row>
    <row r="20" spans="3:15">
      <c r="F20" s="3"/>
      <c r="G20" s="3"/>
      <c r="H20" s="3"/>
      <c r="N20" s="2"/>
      <c r="O20" s="2"/>
    </row>
    <row r="21" spans="3:15">
      <c r="F21" s="3"/>
      <c r="G21" s="3"/>
      <c r="H21" s="3"/>
      <c r="N21" s="2"/>
      <c r="O21" s="2"/>
    </row>
    <row r="22" spans="3:15">
      <c r="F22" s="3"/>
      <c r="G22" s="3"/>
      <c r="H22" s="3"/>
      <c r="N22" s="2"/>
      <c r="O22" s="2"/>
    </row>
    <row r="23" spans="3:15">
      <c r="F23" s="3"/>
      <c r="G23" s="3"/>
      <c r="H23" s="3"/>
      <c r="N23" s="2"/>
      <c r="O23" s="2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30">
    <mergeCell ref="I11:I12"/>
    <mergeCell ref="A9:A10"/>
    <mergeCell ref="B9:B10"/>
    <mergeCell ref="A11:A12"/>
    <mergeCell ref="B11:B12"/>
    <mergeCell ref="I9:I10"/>
    <mergeCell ref="C9:C10"/>
    <mergeCell ref="F9:F10"/>
    <mergeCell ref="D9:D10"/>
    <mergeCell ref="E9:E10"/>
    <mergeCell ref="G9:G10"/>
    <mergeCell ref="H9:H10"/>
    <mergeCell ref="C11:C12"/>
    <mergeCell ref="D11:D12"/>
    <mergeCell ref="E11:E12"/>
    <mergeCell ref="F11:F12"/>
    <mergeCell ref="A1:I1"/>
    <mergeCell ref="A2:I2"/>
    <mergeCell ref="A3:I3"/>
    <mergeCell ref="A6:A8"/>
    <mergeCell ref="B6:B8"/>
    <mergeCell ref="I6:I8"/>
    <mergeCell ref="G11:G12"/>
    <mergeCell ref="H11:H12"/>
    <mergeCell ref="C6:C8"/>
    <mergeCell ref="D6:D8"/>
    <mergeCell ref="E6:E8"/>
    <mergeCell ref="F6:F8"/>
    <mergeCell ref="G6:G8"/>
    <mergeCell ref="H6:H8"/>
  </mergeCells>
  <pageMargins left="0.25" right="0.25" top="0.75" bottom="0.75" header="0.3" footer="0.3"/>
  <pageSetup paperSize="9" fitToHeight="0" pageOrder="overThenDown" orientation="landscape" horizontalDpi="300" verticalDpi="300" r:id="rId1"/>
  <headerFooter scaleWithDoc="0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"/>
  <sheetViews>
    <sheetView tabSelected="1" workbookViewId="0">
      <selection activeCell="J41" sqref="J41"/>
    </sheetView>
  </sheetViews>
  <sheetFormatPr defaultColWidth="9.140625" defaultRowHeight="12.75"/>
  <cols>
    <col min="2" max="2" width="19.42578125" customWidth="1"/>
    <col min="3" max="3" width="21.28515625" customWidth="1"/>
    <col min="4" max="4" width="16.5703125" customWidth="1"/>
    <col min="5" max="6" width="16.28515625" customWidth="1"/>
    <col min="7" max="7" width="5.42578125" customWidth="1"/>
    <col min="8" max="9" width="16.28515625" hidden="1" customWidth="1"/>
    <col min="10" max="13" width="16.28515625" customWidth="1"/>
  </cols>
  <sheetData>
    <row r="1" spans="1:9" ht="15.75">
      <c r="A1" s="195" t="s">
        <v>30</v>
      </c>
      <c r="B1" s="195"/>
      <c r="C1" s="195"/>
      <c r="D1" s="195"/>
      <c r="E1" s="195"/>
      <c r="F1" s="195"/>
      <c r="G1" s="195"/>
      <c r="H1" s="195"/>
      <c r="I1" s="195"/>
    </row>
    <row r="3" spans="1:9">
      <c r="A3" s="196" t="s">
        <v>16</v>
      </c>
      <c r="B3" s="196"/>
      <c r="C3" s="196"/>
      <c r="D3" s="196"/>
      <c r="E3" s="196"/>
      <c r="F3" s="196"/>
      <c r="G3" s="196"/>
      <c r="H3" s="196"/>
      <c r="I3" s="196"/>
    </row>
  </sheetData>
  <mergeCells count="2">
    <mergeCell ref="A1:I1"/>
    <mergeCell ref="A3:I3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  <vt:lpstr>'Анализ рынка'!__xlnm.Print_Area</vt:lpstr>
      <vt:lpstr>'Итоговый расчет'!__xlnm.Print_Area</vt:lpstr>
      <vt:lpstr>'Расчет средневзвешенной цены'!__xlnm.Print_Area</vt:lpstr>
      <vt:lpstr>'Итоговый расчет'!Область_печати</vt:lpstr>
      <vt:lpstr>'Расчет средневзвешенной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Овчинников</dc:creator>
  <cp:lastModifiedBy>marina.shevchenko</cp:lastModifiedBy>
  <cp:revision>1</cp:revision>
  <cp:lastPrinted>2026-08-18T05:15:02Z</cp:lastPrinted>
  <dcterms:created xsi:type="dcterms:W3CDTF">2018-11-30T08:30:00Z</dcterms:created>
  <dcterms:modified xsi:type="dcterms:W3CDTF">2026-08-18T06:52:12Z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KSOProductBuildVer">
    <vt:lpwstr>1049-11.2.0.11341</vt:lpwstr>
  </property>
  <property fmtid="{D5CDD505-2E9C-101B-9397-08002B2CF9AE}" pid="5" name="ICV">
    <vt:lpwstr>E0F48F2891F24C51B46D4A143D03E192</vt:lpwstr>
  </property>
</Properties>
</file>