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Лист 1 (5)" sheetId="1" r:id="rId1"/>
    <sheet name="Лист1" sheetId="2" r:id="rId2"/>
  </sheets>
  <externalReferences>
    <externalReference r:id="rId3"/>
  </externalReferences>
  <definedNames>
    <definedName name="_xlnm._FilterDatabase" localSheetId="0" hidden="1">'Лист 1 (5)'!$A$5:$O$6</definedName>
    <definedName name="МесяцГод" localSheetId="0">'[1]План-график'!$Q$10:$Q$47</definedName>
    <definedName name="МесяцГод">#REF!</definedName>
    <definedName name="Способ" localSheetId="0">'[1]План-график'!$Q$65:$Q$71</definedName>
    <definedName name="Способ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I6" i="1" l="1"/>
  <c r="L6" i="1" l="1"/>
  <c r="L7" i="1" s="1"/>
  <c r="J6" i="1" l="1"/>
</calcChain>
</file>

<file path=xl/sharedStrings.xml><?xml version="1.0" encoding="utf-8"?>
<sst xmlns="http://schemas.openxmlformats.org/spreadsheetml/2006/main" count="19" uniqueCount="19">
  <si>
    <t>№</t>
  </si>
  <si>
    <t>Наименование предмета контракта</t>
  </si>
  <si>
    <t>Ед. изм</t>
  </si>
  <si>
    <t>Кол-во</t>
  </si>
  <si>
    <t>Коммерческие предложения (руб,/ед,изм,)</t>
  </si>
  <si>
    <t>Однородность совокупности значений выявленных цен, используемых в расчете НМЦК</t>
  </si>
  <si>
    <t>НМЦК, определяемая методом сопоставимых рыночных цен (анализа рынка)*</t>
  </si>
  <si>
    <t xml:space="preserve">Поставщик  №1
</t>
  </si>
  <si>
    <t xml:space="preserve">Поставщик №2
</t>
  </si>
  <si>
    <t>Среднее квадратичное отклонение</t>
  </si>
  <si>
    <t>Коэффициент вариации цен V (%)
(однородна при V &lt; 33%)</t>
  </si>
  <si>
    <t>ОКПД</t>
  </si>
  <si>
    <t xml:space="preserve">Поставщик  №3
</t>
  </si>
  <si>
    <t xml:space="preserve">Обоснование начальной (максимальной) цены договора
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</si>
  <si>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
v - количество (объем) закупаемого товара (работы, услуги);
n - количество значений, используемых в расчете;
i - номер источника ценовой информации;
ц</t>
    </r>
    <r>
      <rPr>
        <vertAlign val="subscript"/>
        <sz val="10"/>
        <color indexed="8"/>
        <rFont val="Times New Roman"/>
        <family val="1"/>
        <charset val="204"/>
      </rPr>
      <t xml:space="preserve">i </t>
    </r>
    <r>
      <rPr>
        <sz val="10"/>
        <color indexed="8"/>
        <rFont val="Times New Roman"/>
        <family val="1"/>
        <charset val="204"/>
      </rPr>
      <t>- цена единицы</t>
    </r>
  </si>
  <si>
    <t xml:space="preserve">Минимальное значение цены за единицу &lt;ц&gt;  </t>
  </si>
  <si>
    <t>Итого</t>
  </si>
  <si>
    <t>шт</t>
  </si>
  <si>
    <t>Унитаз-компакт САНТЕК Анимо (380х625х765) вертикальный выпуск, с сиденьем, белый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</si>
</sst>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00%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vertAlign val="subscript"/>
      <sz val="10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center"/>
    </xf>
    <xf numFmtId="43" fontId="2" fillId="0" borderId="0" xfId="1" applyFont="1" applyFill="1"/>
    <xf numFmtId="0" fontId="5" fillId="0" borderId="0" xfId="0" applyFont="1" applyFill="1"/>
    <xf numFmtId="43" fontId="5" fillId="0" borderId="0" xfId="0" applyNumberFormat="1" applyFont="1" applyFill="1"/>
    <xf numFmtId="3" fontId="5" fillId="0" borderId="0" xfId="0" applyNumberFormat="1" applyFont="1" applyFill="1"/>
    <xf numFmtId="43" fontId="5" fillId="0" borderId="0" xfId="1" applyFont="1" applyFill="1"/>
    <xf numFmtId="0" fontId="5" fillId="0" borderId="0" xfId="0" applyFont="1" applyFill="1" applyAlignment="1">
      <alignment horizontal="center"/>
    </xf>
    <xf numFmtId="43" fontId="4" fillId="0" borderId="0" xfId="1" applyFont="1" applyFill="1" applyAlignment="1">
      <alignment horizontal="left" vertical="top"/>
    </xf>
    <xf numFmtId="164" fontId="10" fillId="2" borderId="2" xfId="2" applyNumberFormat="1" applyFont="1" applyFill="1" applyBorder="1" applyAlignment="1" applyProtection="1">
      <alignment horizontal="center" wrapText="1"/>
      <protection hidden="1"/>
    </xf>
    <xf numFmtId="4" fontId="11" fillId="2" borderId="2" xfId="0" applyNumberFormat="1" applyFont="1" applyFill="1" applyBorder="1" applyAlignment="1">
      <alignment horizontal="center"/>
    </xf>
    <xf numFmtId="43" fontId="11" fillId="0" borderId="2" xfId="1" applyFont="1" applyFill="1" applyBorder="1" applyAlignment="1">
      <alignment horizontal="center"/>
    </xf>
    <xf numFmtId="43" fontId="11" fillId="0" borderId="3" xfId="0" applyNumberFormat="1" applyFont="1" applyBorder="1" applyAlignment="1">
      <alignment horizontal="center"/>
    </xf>
    <xf numFmtId="43" fontId="10" fillId="2" borderId="2" xfId="1" applyFont="1" applyFill="1" applyBorder="1" applyAlignment="1" applyProtection="1">
      <alignment horizontal="center" wrapText="1"/>
      <protection hidden="1"/>
    </xf>
    <xf numFmtId="43" fontId="10" fillId="2" borderId="2" xfId="1" applyFont="1" applyFill="1" applyBorder="1" applyAlignment="1" applyProtection="1">
      <alignment horizontal="center"/>
      <protection hidden="1"/>
    </xf>
    <xf numFmtId="4" fontId="10" fillId="2" borderId="2" xfId="2" applyNumberFormat="1" applyFont="1" applyFill="1" applyBorder="1" applyAlignment="1" applyProtection="1">
      <alignment horizontal="center" wrapText="1"/>
      <protection hidden="1"/>
    </xf>
    <xf numFmtId="0" fontId="8" fillId="2" borderId="2" xfId="2" applyFont="1" applyFill="1" applyBorder="1" applyAlignment="1">
      <alignment horizontal="center" wrapText="1"/>
    </xf>
    <xf numFmtId="43" fontId="8" fillId="2" borderId="2" xfId="1" applyFont="1" applyFill="1" applyBorder="1" applyAlignment="1">
      <alignment horizontal="center" wrapText="1"/>
    </xf>
    <xf numFmtId="0" fontId="7" fillId="2" borderId="2" xfId="2" applyFont="1" applyFill="1" applyBorder="1" applyAlignment="1">
      <alignment horizontal="center" wrapText="1"/>
    </xf>
    <xf numFmtId="43" fontId="7" fillId="2" borderId="2" xfId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wrapText="1"/>
    </xf>
    <xf numFmtId="43" fontId="13" fillId="2" borderId="2" xfId="1" applyFont="1" applyFill="1" applyBorder="1" applyAlignment="1">
      <alignment horizontal="center" wrapText="1"/>
    </xf>
    <xf numFmtId="43" fontId="13" fillId="2" borderId="2" xfId="1" applyFont="1" applyFill="1" applyBorder="1" applyAlignment="1">
      <alignment horizontal="center"/>
    </xf>
    <xf numFmtId="43" fontId="7" fillId="2" borderId="2" xfId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0" fontId="5" fillId="0" borderId="2" xfId="0" applyFont="1" applyFill="1" applyBorder="1"/>
    <xf numFmtId="0" fontId="5" fillId="0" borderId="2" xfId="0" applyFont="1" applyFill="1" applyBorder="1" applyAlignment="1">
      <alignment horizontal="center"/>
    </xf>
    <xf numFmtId="4" fontId="5" fillId="0" borderId="2" xfId="0" applyNumberFormat="1" applyFont="1" applyFill="1" applyBorder="1"/>
    <xf numFmtId="0" fontId="15" fillId="0" borderId="2" xfId="0" applyFont="1" applyBorder="1" applyAlignment="1">
      <alignment horizontal="right" wrapText="1"/>
    </xf>
    <xf numFmtId="43" fontId="5" fillId="0" borderId="2" xfId="1" applyFont="1" applyFill="1" applyBorder="1"/>
    <xf numFmtId="0" fontId="14" fillId="0" borderId="2" xfId="0" applyFont="1" applyBorder="1" applyAlignment="1">
      <alignment horizontal="left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wrapText="1"/>
    </xf>
    <xf numFmtId="2" fontId="8" fillId="2" borderId="2" xfId="2" applyNumberFormat="1" applyFont="1" applyFill="1" applyBorder="1" applyAlignment="1">
      <alignment horizontal="center" wrapText="1"/>
    </xf>
  </cellXfs>
  <cellStyles count="4">
    <cellStyle name="Обычный" xfId="0" builtinId="0"/>
    <cellStyle name="Обычный 13" xfId="3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40;&#1062;&#1050;%20(&#1041;&#1102;&#1076;&#1078;&#1077;&#1090;%202014)\2015\&#1087;&#1083;&#1072;&#1085;-&#1075;&#1088;&#1072;&#1092;&#1080;&#1082;%20&#1056;&#1040;&#1057;&#1063;&#1045;&#1058;%2011.06.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-график"/>
      <sheetName val="Стоматолог"/>
      <sheetName val="Стоматолог (2)14.06.14"/>
      <sheetName val="Аттестация рабоч мест"/>
      <sheetName val="ТО авто"/>
      <sheetName val="Анализы"/>
      <sheetName val="Анализы Расчет цены"/>
      <sheetName val="Дезсредства"/>
      <sheetName val="ГСМ"/>
    </sheetNames>
    <sheetDataSet>
      <sheetData sheetId="0">
        <row r="10">
          <cell r="Q10" t="str">
            <v>01.2012</v>
          </cell>
        </row>
        <row r="11">
          <cell r="Q11" t="str">
            <v>02.2012</v>
          </cell>
        </row>
        <row r="12">
          <cell r="Q12" t="str">
            <v>03.2012</v>
          </cell>
        </row>
        <row r="13">
          <cell r="Q13" t="str">
            <v>04.2012</v>
          </cell>
        </row>
        <row r="14">
          <cell r="Q14" t="str">
            <v>05.2012</v>
          </cell>
        </row>
        <row r="15">
          <cell r="Q15" t="str">
            <v>06.2012</v>
          </cell>
        </row>
        <row r="16">
          <cell r="Q16" t="str">
            <v>07.2012</v>
          </cell>
        </row>
        <row r="17">
          <cell r="Q17" t="str">
            <v>08.2012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"/>
  <sheetViews>
    <sheetView tabSelected="1" zoomScaleNormal="10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H7" sqref="H7"/>
    </sheetView>
  </sheetViews>
  <sheetFormatPr defaultColWidth="9.140625" defaultRowHeight="15" outlineLevelCol="1" x14ac:dyDescent="0.25"/>
  <cols>
    <col min="1" max="1" width="5.5703125" style="5" customWidth="1"/>
    <col min="2" max="2" width="6.140625" style="5" customWidth="1"/>
    <col min="3" max="3" width="40.5703125" style="5" customWidth="1"/>
    <col min="4" max="4" width="10.85546875" style="5" customWidth="1"/>
    <col min="5" max="5" width="11.5703125" style="9" customWidth="1"/>
    <col min="6" max="6" width="16" style="5" customWidth="1"/>
    <col min="7" max="7" width="14.42578125" style="5" customWidth="1" outlineLevel="1"/>
    <col min="8" max="8" width="15.140625" style="5" customWidth="1" outlineLevel="1"/>
    <col min="9" max="9" width="16.140625" style="8" customWidth="1" outlineLevel="1"/>
    <col min="10" max="10" width="14.5703125" style="5" customWidth="1" outlineLevel="1"/>
    <col min="11" max="11" width="19" style="5" customWidth="1" outlineLevel="1"/>
    <col min="12" max="12" width="25.28515625" style="5" customWidth="1"/>
    <col min="13" max="13" width="20.85546875" style="5" customWidth="1"/>
    <col min="14" max="14" width="14.85546875" style="5" customWidth="1"/>
    <col min="15" max="15" width="15.5703125" style="5" customWidth="1"/>
    <col min="16" max="16" width="13.5703125" style="5" customWidth="1"/>
    <col min="17" max="16384" width="9.140625" style="5"/>
  </cols>
  <sheetData>
    <row r="1" spans="2:16" ht="21.75" customHeight="1" x14ac:dyDescent="0.25">
      <c r="B1" s="1"/>
      <c r="C1" s="2"/>
      <c r="D1" s="1"/>
      <c r="E1" s="3"/>
      <c r="F1" s="1"/>
      <c r="G1" s="1"/>
      <c r="H1" s="1"/>
      <c r="I1" s="4"/>
      <c r="J1" s="1"/>
      <c r="K1" s="1"/>
      <c r="L1" s="10"/>
      <c r="N1" s="6"/>
      <c r="O1" s="6"/>
    </row>
    <row r="2" spans="2:16" ht="23.25" customHeight="1" x14ac:dyDescent="0.25">
      <c r="B2" s="33" t="s">
        <v>13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2:16" ht="60" customHeight="1" x14ac:dyDescent="0.25">
      <c r="B3" s="34" t="s">
        <v>0</v>
      </c>
      <c r="C3" s="34" t="s">
        <v>1</v>
      </c>
      <c r="D3" s="34" t="s">
        <v>2</v>
      </c>
      <c r="E3" s="34" t="s">
        <v>3</v>
      </c>
      <c r="F3" s="34" t="s">
        <v>4</v>
      </c>
      <c r="G3" s="34"/>
      <c r="H3" s="34"/>
      <c r="I3" s="35" t="s">
        <v>5</v>
      </c>
      <c r="J3" s="35"/>
      <c r="K3" s="35"/>
      <c r="L3" s="18" t="s">
        <v>6</v>
      </c>
    </row>
    <row r="4" spans="2:16" ht="117.75" customHeight="1" x14ac:dyDescent="0.25">
      <c r="B4" s="34"/>
      <c r="C4" s="34"/>
      <c r="D4" s="34"/>
      <c r="E4" s="34"/>
      <c r="F4" s="18" t="s">
        <v>7</v>
      </c>
      <c r="G4" s="18" t="s">
        <v>8</v>
      </c>
      <c r="H4" s="18" t="s">
        <v>12</v>
      </c>
      <c r="I4" s="19" t="s">
        <v>15</v>
      </c>
      <c r="J4" s="18" t="s">
        <v>9</v>
      </c>
      <c r="K4" s="18" t="s">
        <v>10</v>
      </c>
      <c r="L4" s="20" t="s">
        <v>14</v>
      </c>
      <c r="M4" s="5" t="s">
        <v>11</v>
      </c>
    </row>
    <row r="5" spans="2:16" ht="19.5" customHeight="1" x14ac:dyDescent="0.25">
      <c r="B5" s="20"/>
      <c r="C5" s="20"/>
      <c r="D5" s="20"/>
      <c r="E5" s="20"/>
      <c r="F5" s="25"/>
      <c r="G5" s="20"/>
      <c r="H5" s="20"/>
      <c r="I5" s="21"/>
      <c r="J5" s="20"/>
      <c r="K5" s="20"/>
      <c r="L5" s="20"/>
    </row>
    <row r="6" spans="2:16" ht="49.5" customHeight="1" x14ac:dyDescent="0.25">
      <c r="B6" s="26">
        <v>1</v>
      </c>
      <c r="C6" s="32" t="s">
        <v>18</v>
      </c>
      <c r="D6" s="30" t="s">
        <v>17</v>
      </c>
      <c r="E6" s="22">
        <v>2</v>
      </c>
      <c r="F6" s="23">
        <v>10547</v>
      </c>
      <c r="G6" s="23">
        <v>12840</v>
      </c>
      <c r="H6" s="24">
        <v>11776</v>
      </c>
      <c r="I6" s="15">
        <f>MIN(F6:H6)</f>
        <v>10547</v>
      </c>
      <c r="J6" s="16">
        <f>IFERROR(_xlfn.STDEV.S(F6:H6),)</f>
        <v>1147.4889977686062</v>
      </c>
      <c r="K6" s="11">
        <f>IFERROR(_xlfn.STDEV.S(F6:H6)/AVERAGE(F6:H6),)</f>
        <v>9.7900264292176964E-2</v>
      </c>
      <c r="L6" s="17">
        <f>I6*E6</f>
        <v>21094</v>
      </c>
      <c r="M6" s="14"/>
      <c r="N6" s="12"/>
      <c r="O6" s="13"/>
      <c r="P6" s="7"/>
    </row>
    <row r="7" spans="2:16" x14ac:dyDescent="0.25">
      <c r="B7" s="27"/>
      <c r="C7" s="27" t="s">
        <v>16</v>
      </c>
      <c r="D7" s="27"/>
      <c r="E7" s="28"/>
      <c r="F7" s="27"/>
      <c r="G7" s="27"/>
      <c r="H7" s="27"/>
      <c r="I7" s="31"/>
      <c r="J7" s="27"/>
      <c r="K7" s="27"/>
      <c r="L7" s="29">
        <f>SUM(L6:L6)</f>
        <v>21094</v>
      </c>
    </row>
  </sheetData>
  <autoFilter ref="A5:O6"/>
  <mergeCells count="7">
    <mergeCell ref="B2:L2"/>
    <mergeCell ref="B3:B4"/>
    <mergeCell ref="C3:C4"/>
    <mergeCell ref="D3:D4"/>
    <mergeCell ref="E3:E4"/>
    <mergeCell ref="F3:H3"/>
    <mergeCell ref="I3:K3"/>
  </mergeCells>
  <pageMargins left="0.31496062992125984" right="0.31496062992125984" top="0.74803149606299213" bottom="0.74803149606299213" header="0.31496062992125984" footer="0.31496062992125984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5" sqref="B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 1 (5)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Ширяев Сергей</dc:creator>
  <cp:lastModifiedBy>Корнеева Елена Григорьевна</cp:lastModifiedBy>
  <cp:lastPrinted>2025-07-07T14:33:53Z</cp:lastPrinted>
  <dcterms:created xsi:type="dcterms:W3CDTF">2020-11-10T14:30:56Z</dcterms:created>
  <dcterms:modified xsi:type="dcterms:W3CDTF">2026-05-28T10:04:12Z</dcterms:modified>
</cp:coreProperties>
</file>