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5480" windowHeight="10470" firstSheet="4" activeTab="4"/>
  </bookViews>
  <sheets>
    <sheet name="матрац" sheetId="27" r:id="rId1"/>
    <sheet name="подушка" sheetId="28" r:id="rId2"/>
    <sheet name="одеяло" sheetId="29" r:id="rId3"/>
    <sheet name="платье" sheetId="31" r:id="rId4"/>
    <sheet name="полотенце" sheetId="40" r:id="rId5"/>
  </sheets>
  <calcPr calcId="124519"/>
</workbook>
</file>

<file path=xl/calcChain.xml><?xml version="1.0" encoding="utf-8"?>
<calcChain xmlns="http://schemas.openxmlformats.org/spreadsheetml/2006/main">
  <c r="J5" i="40"/>
  <c r="K5"/>
  <c r="J6"/>
  <c r="K6"/>
  <c r="L6" s="1"/>
  <c r="J8"/>
  <c r="K8"/>
  <c r="L8"/>
  <c r="J7"/>
  <c r="K7"/>
  <c r="J5" i="31"/>
  <c r="M5" s="1"/>
  <c r="K5"/>
  <c r="J6"/>
  <c r="M6" s="1"/>
  <c r="K6"/>
  <c r="L6" s="1"/>
  <c r="J7"/>
  <c r="M7" s="1"/>
  <c r="K7"/>
  <c r="J8"/>
  <c r="K8"/>
  <c r="L8" s="1"/>
  <c r="M8"/>
  <c r="J9"/>
  <c r="M9"/>
  <c r="K9"/>
  <c r="L9" s="1"/>
  <c r="J5" i="29"/>
  <c r="M5" s="1"/>
  <c r="K5"/>
  <c r="J5" i="28"/>
  <c r="K5"/>
  <c r="M5"/>
  <c r="J6"/>
  <c r="M6" s="1"/>
  <c r="K6"/>
  <c r="J7"/>
  <c r="M7" s="1"/>
  <c r="K7"/>
  <c r="J5" i="27"/>
  <c r="M5" s="1"/>
  <c r="K5"/>
  <c r="L5" i="31"/>
  <c r="L5" i="40" l="1"/>
  <c r="L7"/>
  <c r="L5" i="27"/>
  <c r="L6" i="28"/>
  <c r="L5"/>
  <c r="L7" i="31"/>
  <c r="L7" i="28"/>
  <c r="L5" i="29"/>
</calcChain>
</file>

<file path=xl/sharedStrings.xml><?xml version="1.0" encoding="utf-8"?>
<sst xmlns="http://schemas.openxmlformats.org/spreadsheetml/2006/main" count="151" uniqueCount="61">
  <si>
    <t>№</t>
  </si>
  <si>
    <t>Ед. изм</t>
  </si>
  <si>
    <t>Наименование предмета контракта</t>
  </si>
  <si>
    <t>Кол-во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</si>
  <si>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</si>
  <si>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</si>
  <si>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</si>
  <si>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</si>
  <si>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</si>
  <si>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</si>
  <si>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</si>
  <si>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</si>
  <si>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</si>
  <si>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</si>
  <si>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</si>
  <si>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</si>
  <si>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</si>
  <si>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Работник контрактной службы                                          Морозов И.С.</t>
  </si>
  <si>
    <t>шт.</t>
  </si>
  <si>
    <t xml:space="preserve">Расчет и 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</si>
  <si>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 xml:space="preserve"> </t>
  </si>
  <si>
    <t>Подушка ватная</t>
  </si>
  <si>
    <t>ТУ 78-597-85</t>
  </si>
  <si>
    <t>Сорочка верхняя для мальчиков-подростков тип А</t>
  </si>
  <si>
    <t>ТУ 8541-114-08570932-2005</t>
  </si>
  <si>
    <t>Сорочка верхняя для мальчиков-подростков тип Б</t>
  </si>
  <si>
    <t>Одеяло полушерстяное</t>
  </si>
  <si>
    <t>ТУ 8358-225-08946314-2014</t>
  </si>
  <si>
    <t>Платье-халат для осужденных женского пола тип А</t>
  </si>
  <si>
    <t>ТУ 8531-219-08946314-2013</t>
  </si>
  <si>
    <t>Платье-халат для осужденных женского пола тип Б</t>
  </si>
  <si>
    <t>Блузка женская тип А</t>
  </si>
  <si>
    <t>Блузка женская тип Б</t>
  </si>
  <si>
    <t>ТУ 8533-098-08570932-2004</t>
  </si>
  <si>
    <t>Сорочка ночная для осужденных женского пола</t>
  </si>
  <si>
    <t>ТУ 8548-195-08946314-2013</t>
  </si>
  <si>
    <t>Начальная (максимальная) цена контракта составляет 1 354 251 (один миллион триста пятьдесят четыре тысячи двести пятьдесят один) рубль 67 копеек.</t>
  </si>
  <si>
    <t>К расчету контракта применяется наименьшая цена за единицу товара (коммерческое предложение №1) в результате цена контракта  составит:  1 232 500 (один миллион вдвести тридцать две тысячи</t>
  </si>
  <si>
    <t>пятьсот)  рублей 00 копеек.</t>
  </si>
  <si>
    <t>Матрац ватный</t>
  </si>
  <si>
    <t>ТУ 8590-057-08570932-202 с изменением № 1</t>
  </si>
  <si>
    <t>Начальная (максмальная) цена контракта составляет 530 200 (пятьсот тридцать тысяч двести) рублей 00 копеек.</t>
  </si>
  <si>
    <t>К расчету контракта применяется наименьшая цена за единицу товара (коммерческое предложение №1) в результате цена контракта  составит:  516 000 (пятьсот шестнадцать тысяч)  рублей 00 копеек.</t>
  </si>
  <si>
    <t>Начальная (максимальная) цена контракта составляет 298 650 (двести девяносто восемь тысяч шестьсот пятьдесят) рублей 00 копеек.</t>
  </si>
  <si>
    <t xml:space="preserve">К расчету контракта применяется наименьшая цена за единицу товара (коммерческое предложение №1) в результате цена контракта  составит:  297 150 (двести девяносто семь тысяч сто пятьдесят) рублей </t>
  </si>
  <si>
    <t>00 копеек.</t>
  </si>
  <si>
    <t>Начальная (максимальная) цена контракта составляет 276 003 (двести семьдесят шесть тысяч  три) рубля 33 копейки.</t>
  </si>
  <si>
    <t xml:space="preserve">К расчету контракта применяется наименьшая цена за единицу товара (коммерческое предложение №1) в результате цена контракта  составит:  274 480 (двести семьдесят четыре тысяч четыреста </t>
  </si>
  <si>
    <t>восемьдесят) рублей 00 копеек.</t>
  </si>
  <si>
    <t xml:space="preserve">Работник контрактной службы                                          Кореньков М.И. </t>
  </si>
  <si>
    <t>шт</t>
  </si>
  <si>
    <t>кг</t>
  </si>
  <si>
    <t>Известь комковая, 15 кг.</t>
  </si>
  <si>
    <t>Клей плиточный, 25 кг.
КТРУ 23.64.10.110-00000003</t>
  </si>
  <si>
    <t xml:space="preserve">Эмаль ПФ-115 серая 
КТРУ 20.30.12.130-00000002
</t>
  </si>
  <si>
    <t xml:space="preserve">Эмаль ПФ-266 Коричневая
КТРУ 20.30.12.130-00000002
</t>
  </si>
  <si>
    <t>Начальная (максимальная) цена контракта составляет 73335,52 (семьдесят три тысячи триста тридцать пять) рублей 52 копейки.</t>
  </si>
  <si>
    <t>К расчету контракта применяется наименьшая цена за единицу товара (коммерческое предложение №1) в результате цена контракта  составит: 70 000,00 (семьдесят тысяч) рублей 00 копеек.</t>
  </si>
  <si>
    <t>№1 Запрос на пред. ком. предл. №74/6/15-3997 от 10.06.2026 Ком пр. № 1549 от 15.06.2026 г.</t>
  </si>
  <si>
    <t>№2 Запрос на пред. ком. предл. №74/6/15-3998 от 10.06.2026. Ком пр. № 1550 от 15.06.2026 г.</t>
  </si>
  <si>
    <t>№3 Запрос на пред. ком. предл. №74/6/15-3999 от 10.06.2026. Ком пр. № 1551 от 15.06.2026 г.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</si>
</sst>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left" textRotation="90" wrapText="1"/>
    </xf>
    <xf numFmtId="2" fontId="5" fillId="0" borderId="0" xfId="0" applyNumberFormat="1" applyFont="1"/>
    <xf numFmtId="0" fontId="7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38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8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380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381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39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9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391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391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40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6300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40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40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8800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40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6450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42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42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421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42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50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50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50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502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1"/>
  <sheetViews>
    <sheetView view="pageLayout" topLeftCell="A4" workbookViewId="0">
      <selection activeCell="F16" sqref="F16:G16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5.8554687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10"/>
    </row>
    <row r="2" spans="1:15" ht="3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39" customHeight="1">
      <c r="A3" s="44" t="s">
        <v>0</v>
      </c>
      <c r="B3" s="44" t="s">
        <v>2</v>
      </c>
      <c r="C3" s="45" t="s">
        <v>4</v>
      </c>
      <c r="D3" s="45" t="s">
        <v>1</v>
      </c>
      <c r="E3" s="45" t="s">
        <v>3</v>
      </c>
      <c r="F3" s="47" t="s">
        <v>13</v>
      </c>
      <c r="G3" s="48"/>
      <c r="H3" s="48"/>
      <c r="I3" s="49"/>
      <c r="J3" s="50" t="s">
        <v>11</v>
      </c>
      <c r="K3" s="50"/>
      <c r="L3" s="50"/>
      <c r="M3" s="3" t="s">
        <v>12</v>
      </c>
    </row>
    <row r="4" spans="1:15" ht="159" customHeight="1" thickBot="1">
      <c r="A4" s="45"/>
      <c r="B4" s="45"/>
      <c r="C4" s="46"/>
      <c r="D4" s="46"/>
      <c r="E4" s="46"/>
      <c r="F4" s="12" t="s">
        <v>14</v>
      </c>
      <c r="G4" s="12" t="s">
        <v>15</v>
      </c>
      <c r="H4" s="12" t="s">
        <v>16</v>
      </c>
      <c r="I4" s="11" t="s">
        <v>8</v>
      </c>
      <c r="J4" s="3" t="s">
        <v>7</v>
      </c>
      <c r="K4" s="3" t="s">
        <v>5</v>
      </c>
      <c r="L4" s="4" t="s">
        <v>6</v>
      </c>
      <c r="M4" s="9" t="s">
        <v>10</v>
      </c>
      <c r="O4" s="18"/>
    </row>
    <row r="5" spans="1:15" s="1" customFormat="1" ht="29.45" customHeight="1" thickBot="1">
      <c r="A5" s="14">
        <v>1</v>
      </c>
      <c r="B5" s="15" t="s">
        <v>39</v>
      </c>
      <c r="C5" s="15" t="s">
        <v>40</v>
      </c>
      <c r="D5" s="16" t="s">
        <v>18</v>
      </c>
      <c r="E5" s="17">
        <v>600</v>
      </c>
      <c r="F5" s="7">
        <v>860</v>
      </c>
      <c r="G5" s="7">
        <v>890</v>
      </c>
      <c r="H5" s="7">
        <v>901</v>
      </c>
      <c r="I5" s="7" t="s">
        <v>9</v>
      </c>
      <c r="J5" s="8">
        <f>AVERAGE(F5:H5)</f>
        <v>883.66666666666663</v>
      </c>
      <c r="K5" s="5">
        <f>STDEV(F5:H5)</f>
        <v>21.221058723194179</v>
      </c>
      <c r="L5" s="5">
        <f>K5/J5*100</f>
        <v>2.4014777883659955</v>
      </c>
      <c r="M5" s="6">
        <f>J5*E5</f>
        <v>530200</v>
      </c>
    </row>
    <row r="6" spans="1:15" s="1" customFormat="1" ht="22.15" customHeight="1">
      <c r="A6" s="19"/>
      <c r="B6" s="21"/>
      <c r="C6" s="21"/>
      <c r="D6" s="22"/>
      <c r="E6" s="23"/>
      <c r="F6" s="24"/>
      <c r="G6" s="24"/>
      <c r="H6" s="24"/>
      <c r="I6" s="24"/>
      <c r="J6" s="25"/>
      <c r="K6" s="26"/>
      <c r="L6" s="26"/>
      <c r="M6" s="27"/>
    </row>
    <row r="7" spans="1:15">
      <c r="A7" s="18" t="s">
        <v>41</v>
      </c>
      <c r="M7" s="13"/>
    </row>
    <row r="8" spans="1:15" ht="14.45" customHeight="1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5">
      <c r="A9" s="18" t="s">
        <v>20</v>
      </c>
      <c r="B9" s="20"/>
    </row>
    <row r="10" spans="1:15">
      <c r="B10" s="20"/>
    </row>
    <row r="11" spans="1:15">
      <c r="B11" s="41" t="s">
        <v>17</v>
      </c>
      <c r="C11" s="42"/>
      <c r="D11" s="42"/>
      <c r="E11" s="42"/>
      <c r="F11" s="42"/>
      <c r="G11" s="42"/>
      <c r="H11" s="42"/>
      <c r="I11" s="42"/>
      <c r="J11" s="42"/>
    </row>
  </sheetData>
  <mergeCells count="10">
    <mergeCell ref="A8:M8"/>
    <mergeCell ref="B11:J11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3"/>
  <sheetViews>
    <sheetView view="pageLayout" topLeftCell="A4" workbookViewId="0">
      <selection activeCell="B11" sqref="B11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5.8554687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10"/>
    </row>
    <row r="2" spans="1:15" ht="3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39" customHeight="1">
      <c r="A3" s="44" t="s">
        <v>0</v>
      </c>
      <c r="B3" s="44" t="s">
        <v>2</v>
      </c>
      <c r="C3" s="45" t="s">
        <v>4</v>
      </c>
      <c r="D3" s="45" t="s">
        <v>1</v>
      </c>
      <c r="E3" s="45" t="s">
        <v>3</v>
      </c>
      <c r="F3" s="47" t="s">
        <v>13</v>
      </c>
      <c r="G3" s="48"/>
      <c r="H3" s="48"/>
      <c r="I3" s="49"/>
      <c r="J3" s="50" t="s">
        <v>11</v>
      </c>
      <c r="K3" s="50"/>
      <c r="L3" s="50"/>
      <c r="M3" s="3" t="s">
        <v>12</v>
      </c>
    </row>
    <row r="4" spans="1:15" ht="159" customHeight="1" thickBot="1">
      <c r="A4" s="45"/>
      <c r="B4" s="45"/>
      <c r="C4" s="46"/>
      <c r="D4" s="46"/>
      <c r="E4" s="46"/>
      <c r="F4" s="12" t="s">
        <v>14</v>
      </c>
      <c r="G4" s="12" t="s">
        <v>15</v>
      </c>
      <c r="H4" s="12" t="s">
        <v>16</v>
      </c>
      <c r="I4" s="11" t="s">
        <v>8</v>
      </c>
      <c r="J4" s="3" t="s">
        <v>7</v>
      </c>
      <c r="K4" s="3" t="s">
        <v>5</v>
      </c>
      <c r="L4" s="4" t="s">
        <v>6</v>
      </c>
      <c r="M4" s="9" t="s">
        <v>10</v>
      </c>
      <c r="O4" s="18"/>
    </row>
    <row r="5" spans="1:15" s="1" customFormat="1" ht="29.45" customHeight="1" thickBot="1">
      <c r="A5" s="14">
        <v>1</v>
      </c>
      <c r="B5" s="15" t="s">
        <v>21</v>
      </c>
      <c r="C5" s="15" t="s">
        <v>22</v>
      </c>
      <c r="D5" s="16" t="s">
        <v>18</v>
      </c>
      <c r="E5" s="17">
        <v>1000</v>
      </c>
      <c r="F5" s="7">
        <v>258</v>
      </c>
      <c r="G5" s="7">
        <v>260</v>
      </c>
      <c r="H5" s="7">
        <v>259</v>
      </c>
      <c r="I5" s="7" t="s">
        <v>9</v>
      </c>
      <c r="J5" s="8">
        <f>AVERAGE(F5:H5)</f>
        <v>259</v>
      </c>
      <c r="K5" s="5">
        <f>STDEV(F5:H5)</f>
        <v>1</v>
      </c>
      <c r="L5" s="5">
        <f>K5/J5*100</f>
        <v>0.38610038610038611</v>
      </c>
      <c r="M5" s="6">
        <f>J5*E5</f>
        <v>259000</v>
      </c>
    </row>
    <row r="6" spans="1:15" s="1" customFormat="1" ht="33.6" customHeight="1" thickBot="1">
      <c r="A6" s="14">
        <v>2</v>
      </c>
      <c r="B6" s="15" t="s">
        <v>23</v>
      </c>
      <c r="C6" s="15" t="s">
        <v>24</v>
      </c>
      <c r="D6" s="16" t="s">
        <v>18</v>
      </c>
      <c r="E6" s="17">
        <v>50</v>
      </c>
      <c r="F6" s="7">
        <v>412</v>
      </c>
      <c r="G6" s="7">
        <v>413</v>
      </c>
      <c r="H6" s="7">
        <v>429</v>
      </c>
      <c r="I6" s="7" t="s">
        <v>9</v>
      </c>
      <c r="J6" s="8">
        <f>AVERAGE(F6:H6)</f>
        <v>418</v>
      </c>
      <c r="K6" s="5">
        <f>STDEV(F6:H6)</f>
        <v>9.5393920141694561</v>
      </c>
      <c r="L6" s="5">
        <f>K6/J6*100</f>
        <v>2.2821511995620711</v>
      </c>
      <c r="M6" s="6">
        <f>J6*E6</f>
        <v>20900</v>
      </c>
    </row>
    <row r="7" spans="1:15" s="1" customFormat="1" ht="30" customHeight="1" thickBot="1">
      <c r="A7" s="14">
        <v>3</v>
      </c>
      <c r="B7" s="15" t="s">
        <v>25</v>
      </c>
      <c r="C7" s="15" t="s">
        <v>24</v>
      </c>
      <c r="D7" s="16" t="s">
        <v>18</v>
      </c>
      <c r="E7" s="17">
        <v>50</v>
      </c>
      <c r="F7" s="7">
        <v>371</v>
      </c>
      <c r="G7" s="7">
        <v>373</v>
      </c>
      <c r="H7" s="7">
        <v>381</v>
      </c>
      <c r="I7" s="7" t="s">
        <v>9</v>
      </c>
      <c r="J7" s="8">
        <f>AVERAGE(F7:H7)</f>
        <v>375</v>
      </c>
      <c r="K7" s="5">
        <f>STDEV(F7:H7)</f>
        <v>5.2915026221291814</v>
      </c>
      <c r="L7" s="5">
        <f>K7/J7*100</f>
        <v>1.411067365901115</v>
      </c>
      <c r="M7" s="6">
        <f>J7*E7</f>
        <v>18750</v>
      </c>
    </row>
    <row r="8" spans="1:15" s="1" customFormat="1" ht="12" customHeight="1">
      <c r="A8" s="19"/>
      <c r="B8" s="21"/>
      <c r="C8" s="21"/>
      <c r="D8" s="22"/>
      <c r="E8" s="23"/>
      <c r="F8" s="24"/>
      <c r="G8" s="24"/>
      <c r="H8" s="24"/>
      <c r="I8" s="24"/>
      <c r="J8" s="25"/>
      <c r="K8" s="26"/>
      <c r="L8" s="26"/>
      <c r="M8" s="27"/>
    </row>
    <row r="9" spans="1:15">
      <c r="A9" s="18" t="s">
        <v>43</v>
      </c>
      <c r="M9" s="13"/>
    </row>
    <row r="10" spans="1:15" ht="14.45" customHeight="1">
      <c r="A10" s="40" t="s">
        <v>44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A11" s="18" t="s">
        <v>45</v>
      </c>
      <c r="B11" s="20"/>
    </row>
    <row r="12" spans="1:15">
      <c r="B12" s="20"/>
    </row>
    <row r="13" spans="1:15">
      <c r="B13" s="41" t="s">
        <v>17</v>
      </c>
      <c r="C13" s="42"/>
      <c r="D13" s="42"/>
      <c r="E13" s="42"/>
      <c r="F13" s="42"/>
      <c r="G13" s="42"/>
      <c r="H13" s="42"/>
      <c r="I13" s="42"/>
      <c r="J13" s="42"/>
    </row>
  </sheetData>
  <mergeCells count="10">
    <mergeCell ref="A10:M10"/>
    <mergeCell ref="B13:J13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1"/>
  <sheetViews>
    <sheetView view="pageLayout" topLeftCell="A4" workbookViewId="0">
      <selection activeCell="H16" sqref="H16:I16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7.14062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10"/>
    </row>
    <row r="2" spans="1:15" ht="3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39" customHeight="1">
      <c r="A3" s="44" t="s">
        <v>0</v>
      </c>
      <c r="B3" s="44" t="s">
        <v>2</v>
      </c>
      <c r="C3" s="45" t="s">
        <v>4</v>
      </c>
      <c r="D3" s="45" t="s">
        <v>1</v>
      </c>
      <c r="E3" s="45" t="s">
        <v>3</v>
      </c>
      <c r="F3" s="47" t="s">
        <v>13</v>
      </c>
      <c r="G3" s="48"/>
      <c r="H3" s="48"/>
      <c r="I3" s="49"/>
      <c r="J3" s="50" t="s">
        <v>11</v>
      </c>
      <c r="K3" s="50"/>
      <c r="L3" s="50"/>
      <c r="M3" s="3" t="s">
        <v>12</v>
      </c>
    </row>
    <row r="4" spans="1:15" ht="159" customHeight="1" thickBot="1">
      <c r="A4" s="45"/>
      <c r="B4" s="45"/>
      <c r="C4" s="46"/>
      <c r="D4" s="46"/>
      <c r="E4" s="46"/>
      <c r="F4" s="12" t="s">
        <v>14</v>
      </c>
      <c r="G4" s="12" t="s">
        <v>15</v>
      </c>
      <c r="H4" s="12" t="s">
        <v>16</v>
      </c>
      <c r="I4" s="11" t="s">
        <v>8</v>
      </c>
      <c r="J4" s="3" t="s">
        <v>7</v>
      </c>
      <c r="K4" s="3" t="s">
        <v>5</v>
      </c>
      <c r="L4" s="4" t="s">
        <v>6</v>
      </c>
      <c r="M4" s="9" t="s">
        <v>10</v>
      </c>
      <c r="O4" s="18"/>
    </row>
    <row r="5" spans="1:15" s="1" customFormat="1" ht="29.45" customHeight="1" thickBot="1">
      <c r="A5" s="14">
        <v>1</v>
      </c>
      <c r="B5" s="15" t="s">
        <v>26</v>
      </c>
      <c r="C5" s="15" t="s">
        <v>27</v>
      </c>
      <c r="D5" s="16" t="s">
        <v>18</v>
      </c>
      <c r="E5" s="17">
        <v>1450</v>
      </c>
      <c r="F5" s="7">
        <v>850</v>
      </c>
      <c r="G5" s="7">
        <v>952.4</v>
      </c>
      <c r="H5" s="7">
        <v>999.5</v>
      </c>
      <c r="I5" s="7" t="s">
        <v>9</v>
      </c>
      <c r="J5" s="8">
        <f>AVERAGE(F5:H5)</f>
        <v>933.9666666666667</v>
      </c>
      <c r="K5" s="5">
        <f>STDEV(F5:H5)</f>
        <v>76.435615607732814</v>
      </c>
      <c r="L5" s="5">
        <f>K5/J5*100</f>
        <v>8.183976830836162</v>
      </c>
      <c r="M5" s="6">
        <f>J5*E5</f>
        <v>1354251.6666666667</v>
      </c>
    </row>
    <row r="6" spans="1:15" s="1" customFormat="1" ht="22.15" customHeight="1">
      <c r="A6" s="19"/>
      <c r="B6" s="21"/>
      <c r="C6" s="21"/>
      <c r="D6" s="22"/>
      <c r="E6" s="23"/>
      <c r="F6" s="24"/>
      <c r="G6" s="24"/>
      <c r="H6" s="24"/>
      <c r="I6" s="24"/>
      <c r="J6" s="25"/>
      <c r="K6" s="26"/>
      <c r="L6" s="26"/>
      <c r="M6" s="27"/>
    </row>
    <row r="7" spans="1:15">
      <c r="A7" s="18" t="s">
        <v>36</v>
      </c>
      <c r="M7" s="13"/>
    </row>
    <row r="8" spans="1:15" ht="14.45" customHeight="1">
      <c r="A8" s="40" t="s">
        <v>37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5">
      <c r="A9" s="18" t="s">
        <v>38</v>
      </c>
      <c r="B9" s="20"/>
    </row>
    <row r="10" spans="1:15">
      <c r="B10" s="20"/>
    </row>
    <row r="11" spans="1:15">
      <c r="B11" s="41" t="s">
        <v>17</v>
      </c>
      <c r="C11" s="42"/>
      <c r="D11" s="42"/>
      <c r="E11" s="42"/>
      <c r="F11" s="42"/>
      <c r="G11" s="42"/>
      <c r="H11" s="42"/>
      <c r="I11" s="42"/>
      <c r="J11" s="42"/>
    </row>
  </sheetData>
  <mergeCells count="10">
    <mergeCell ref="A8:M8"/>
    <mergeCell ref="B11:J11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5"/>
  <sheetViews>
    <sheetView view="pageLayout" topLeftCell="A4" workbookViewId="0">
      <selection activeCell="M10" sqref="M10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5.8554687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10"/>
    </row>
    <row r="2" spans="1:15" ht="3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39" customHeight="1">
      <c r="A3" s="44" t="s">
        <v>0</v>
      </c>
      <c r="B3" s="44" t="s">
        <v>2</v>
      </c>
      <c r="C3" s="45" t="s">
        <v>4</v>
      </c>
      <c r="D3" s="45" t="s">
        <v>1</v>
      </c>
      <c r="E3" s="45" t="s">
        <v>3</v>
      </c>
      <c r="F3" s="47" t="s">
        <v>13</v>
      </c>
      <c r="G3" s="48"/>
      <c r="H3" s="48"/>
      <c r="I3" s="49"/>
      <c r="J3" s="50" t="s">
        <v>11</v>
      </c>
      <c r="K3" s="50"/>
      <c r="L3" s="50"/>
      <c r="M3" s="3" t="s">
        <v>12</v>
      </c>
    </row>
    <row r="4" spans="1:15" ht="159" customHeight="1" thickBot="1">
      <c r="A4" s="45"/>
      <c r="B4" s="45"/>
      <c r="C4" s="46"/>
      <c r="D4" s="46"/>
      <c r="E4" s="46"/>
      <c r="F4" s="12" t="s">
        <v>14</v>
      </c>
      <c r="G4" s="12" t="s">
        <v>15</v>
      </c>
      <c r="H4" s="12" t="s">
        <v>16</v>
      </c>
      <c r="I4" s="11" t="s">
        <v>8</v>
      </c>
      <c r="J4" s="3" t="s">
        <v>7</v>
      </c>
      <c r="K4" s="3" t="s">
        <v>5</v>
      </c>
      <c r="L4" s="4" t="s">
        <v>6</v>
      </c>
      <c r="M4" s="9" t="s">
        <v>10</v>
      </c>
      <c r="O4" s="18"/>
    </row>
    <row r="5" spans="1:15" s="1" customFormat="1" ht="29.45" customHeight="1" thickBot="1">
      <c r="A5" s="14">
        <v>1</v>
      </c>
      <c r="B5" s="15" t="s">
        <v>28</v>
      </c>
      <c r="C5" s="15" t="s">
        <v>29</v>
      </c>
      <c r="D5" s="16" t="s">
        <v>18</v>
      </c>
      <c r="E5" s="17">
        <v>100</v>
      </c>
      <c r="F5" s="7">
        <v>677</v>
      </c>
      <c r="G5" s="7">
        <v>677.8</v>
      </c>
      <c r="H5" s="7">
        <v>677</v>
      </c>
      <c r="I5" s="7" t="s">
        <v>9</v>
      </c>
      <c r="J5" s="8">
        <f>AVERAGE(F5:H5)</f>
        <v>677.26666666666665</v>
      </c>
      <c r="K5" s="5">
        <f>STDEV(F5:H5)</f>
        <v>0.46188021535167434</v>
      </c>
      <c r="L5" s="5">
        <f>K5/J5*100</f>
        <v>6.819768904690536E-2</v>
      </c>
      <c r="M5" s="6">
        <f>J5*E5</f>
        <v>67726.666666666672</v>
      </c>
    </row>
    <row r="6" spans="1:15" s="1" customFormat="1" ht="33.6" customHeight="1" thickBot="1">
      <c r="A6" s="14">
        <v>2</v>
      </c>
      <c r="B6" s="15" t="s">
        <v>30</v>
      </c>
      <c r="C6" s="15" t="s">
        <v>29</v>
      </c>
      <c r="D6" s="16" t="s">
        <v>18</v>
      </c>
      <c r="E6" s="17">
        <v>100</v>
      </c>
      <c r="F6" s="7">
        <v>633.29999999999995</v>
      </c>
      <c r="G6" s="7">
        <v>634</v>
      </c>
      <c r="H6" s="7">
        <v>635</v>
      </c>
      <c r="I6" s="7" t="s">
        <v>9</v>
      </c>
      <c r="J6" s="8">
        <f>AVERAGE(F6:H6)</f>
        <v>634.1</v>
      </c>
      <c r="K6" s="5">
        <f>STDEV(F6:H6)</f>
        <v>0.85440037452085282</v>
      </c>
      <c r="L6" s="5">
        <f>K6/J6*100</f>
        <v>0.13474221329772162</v>
      </c>
      <c r="M6" s="6">
        <f>J6*E6</f>
        <v>63410</v>
      </c>
    </row>
    <row r="7" spans="1:15" s="1" customFormat="1" ht="33.6" customHeight="1" thickBot="1">
      <c r="A7" s="14">
        <v>3</v>
      </c>
      <c r="B7" s="15" t="s">
        <v>31</v>
      </c>
      <c r="C7" s="15" t="s">
        <v>33</v>
      </c>
      <c r="D7" s="16" t="s">
        <v>18</v>
      </c>
      <c r="E7" s="17">
        <v>100</v>
      </c>
      <c r="F7" s="7">
        <v>392</v>
      </c>
      <c r="G7" s="7">
        <v>393</v>
      </c>
      <c r="H7" s="7">
        <v>393</v>
      </c>
      <c r="I7" s="7"/>
      <c r="J7" s="8">
        <f>AVERAGE(F7:H7)</f>
        <v>392.66666666666669</v>
      </c>
      <c r="K7" s="5">
        <f>STDEV(F7:H7)</f>
        <v>0.57735026918962584</v>
      </c>
      <c r="L7" s="5">
        <f>K7/J7*100</f>
        <v>0.14703317551518486</v>
      </c>
      <c r="M7" s="6">
        <f>J7*E7</f>
        <v>39266.666666666672</v>
      </c>
    </row>
    <row r="8" spans="1:15" s="1" customFormat="1" ht="33.6" customHeight="1" thickBot="1">
      <c r="A8" s="14">
        <v>4</v>
      </c>
      <c r="B8" s="15" t="s">
        <v>32</v>
      </c>
      <c r="C8" s="15" t="s">
        <v>33</v>
      </c>
      <c r="D8" s="16" t="s">
        <v>18</v>
      </c>
      <c r="E8" s="17">
        <v>100</v>
      </c>
      <c r="F8" s="7">
        <v>376</v>
      </c>
      <c r="G8" s="7">
        <v>378</v>
      </c>
      <c r="H8" s="7">
        <v>385</v>
      </c>
      <c r="I8" s="7"/>
      <c r="J8" s="8">
        <f>AVERAGE(F8:H8)</f>
        <v>379.66666666666669</v>
      </c>
      <c r="K8" s="5">
        <f>STDEV(F8:H8)</f>
        <v>4.7258156262536346</v>
      </c>
      <c r="L8" s="5">
        <f>K8/J8*100</f>
        <v>1.2447275573977967</v>
      </c>
      <c r="M8" s="6">
        <f>J8*E8</f>
        <v>37966.666666666672</v>
      </c>
    </row>
    <row r="9" spans="1:15" s="1" customFormat="1" ht="30" customHeight="1" thickBot="1">
      <c r="A9" s="14">
        <v>5</v>
      </c>
      <c r="B9" s="15" t="s">
        <v>34</v>
      </c>
      <c r="C9" s="15" t="s">
        <v>35</v>
      </c>
      <c r="D9" s="16" t="s">
        <v>18</v>
      </c>
      <c r="E9" s="17">
        <v>250</v>
      </c>
      <c r="F9" s="7">
        <v>266.60000000000002</v>
      </c>
      <c r="G9" s="7">
        <v>268</v>
      </c>
      <c r="H9" s="7">
        <v>277</v>
      </c>
      <c r="I9" s="7" t="s">
        <v>9</v>
      </c>
      <c r="J9" s="8">
        <f>AVERAGE(F9:H9)</f>
        <v>270.53333333333336</v>
      </c>
      <c r="K9" s="5">
        <f>STDEV(F9:H9)</f>
        <v>5.6438757368778063</v>
      </c>
      <c r="L9" s="5">
        <f>K9/J9*100</f>
        <v>2.0862034512855367</v>
      </c>
      <c r="M9" s="6">
        <f>J9*E9</f>
        <v>67633.333333333343</v>
      </c>
    </row>
    <row r="10" spans="1:15" s="1" customFormat="1" ht="12" customHeight="1">
      <c r="A10" s="19"/>
      <c r="B10" s="21"/>
      <c r="C10" s="21"/>
      <c r="D10" s="22"/>
      <c r="E10" s="23"/>
      <c r="F10" s="24"/>
      <c r="G10" s="24"/>
      <c r="H10" s="24"/>
      <c r="I10" s="24"/>
      <c r="J10" s="25"/>
      <c r="K10" s="26"/>
      <c r="L10" s="26"/>
      <c r="M10" s="27"/>
    </row>
    <row r="11" spans="1:15">
      <c r="A11" s="18" t="s">
        <v>46</v>
      </c>
      <c r="M11" s="13"/>
    </row>
    <row r="12" spans="1:15" ht="14.45" customHeight="1">
      <c r="A12" s="40" t="s">
        <v>47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5">
      <c r="A13" s="18" t="s">
        <v>48</v>
      </c>
      <c r="B13" s="20"/>
    </row>
    <row r="14" spans="1:15">
      <c r="B14" s="20"/>
    </row>
    <row r="15" spans="1:15">
      <c r="B15" s="41" t="s">
        <v>17</v>
      </c>
      <c r="C15" s="42"/>
      <c r="D15" s="42"/>
      <c r="E15" s="42"/>
      <c r="F15" s="42"/>
      <c r="G15" s="42"/>
      <c r="H15" s="42"/>
      <c r="I15" s="42"/>
      <c r="J15" s="42"/>
    </row>
  </sheetData>
  <mergeCells count="10">
    <mergeCell ref="A12:M12"/>
    <mergeCell ref="B15:J15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4"/>
  <sheetViews>
    <sheetView tabSelected="1" view="pageLayout" zoomScale="80" zoomScalePageLayoutView="80" workbookViewId="0">
      <selection activeCell="M5" sqref="M5:M8"/>
    </sheetView>
  </sheetViews>
  <sheetFormatPr defaultRowHeight="12.75"/>
  <cols>
    <col min="1" max="1" width="3.140625" style="2" customWidth="1"/>
    <col min="2" max="2" width="34" style="2" customWidth="1"/>
    <col min="3" max="3" width="20.140625" style="2" customWidth="1"/>
    <col min="4" max="4" width="5.85546875" style="2" customWidth="1"/>
    <col min="5" max="5" width="6.85546875" style="2" customWidth="1"/>
    <col min="6" max="7" width="9.5703125" style="2" customWidth="1"/>
    <col min="8" max="8" width="9.425781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10"/>
    </row>
    <row r="2" spans="1:15" ht="3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39" customHeight="1">
      <c r="A3" s="44" t="s">
        <v>0</v>
      </c>
      <c r="B3" s="44" t="s">
        <v>2</v>
      </c>
      <c r="C3" s="45" t="s">
        <v>4</v>
      </c>
      <c r="D3" s="45" t="s">
        <v>1</v>
      </c>
      <c r="E3" s="45" t="s">
        <v>3</v>
      </c>
      <c r="F3" s="47" t="s">
        <v>13</v>
      </c>
      <c r="G3" s="48"/>
      <c r="H3" s="48"/>
      <c r="I3" s="49"/>
      <c r="J3" s="50" t="s">
        <v>11</v>
      </c>
      <c r="K3" s="50"/>
      <c r="L3" s="50"/>
      <c r="M3" s="3" t="s">
        <v>12</v>
      </c>
    </row>
    <row r="4" spans="1:15" ht="159" customHeight="1">
      <c r="A4" s="45"/>
      <c r="B4" s="45"/>
      <c r="C4" s="46"/>
      <c r="D4" s="46"/>
      <c r="E4" s="46"/>
      <c r="F4" s="51" t="s">
        <v>58</v>
      </c>
      <c r="G4" s="51" t="s">
        <v>59</v>
      </c>
      <c r="H4" s="51" t="s">
        <v>60</v>
      </c>
      <c r="I4" s="11" t="s">
        <v>8</v>
      </c>
      <c r="J4" s="29" t="s">
        <v>7</v>
      </c>
      <c r="K4" s="29" t="s">
        <v>5</v>
      </c>
      <c r="L4" s="30" t="s">
        <v>6</v>
      </c>
      <c r="M4" s="31" t="s">
        <v>10</v>
      </c>
      <c r="O4" s="18"/>
    </row>
    <row r="5" spans="1:15" s="1" customFormat="1" ht="32.25" customHeight="1">
      <c r="A5" s="28">
        <v>1</v>
      </c>
      <c r="B5" s="37" t="s">
        <v>53</v>
      </c>
      <c r="C5" s="33"/>
      <c r="D5" s="34" t="s">
        <v>51</v>
      </c>
      <c r="E5" s="35">
        <v>600</v>
      </c>
      <c r="F5" s="36">
        <v>23.6</v>
      </c>
      <c r="G5" s="7">
        <v>25</v>
      </c>
      <c r="H5" s="7">
        <v>27.5</v>
      </c>
      <c r="I5" s="7" t="s">
        <v>9</v>
      </c>
      <c r="J5" s="7">
        <f t="shared" ref="J5:J6" si="0">AVERAGE(F5:H5)</f>
        <v>25.366666666666664</v>
      </c>
      <c r="K5" s="5">
        <f t="shared" ref="K5:K6" si="1">STDEV(F5:H5)</f>
        <v>1.9756855350317102</v>
      </c>
      <c r="L5" s="5">
        <f t="shared" ref="L5:L6" si="2">K5/J5*100</f>
        <v>7.7885106505849286</v>
      </c>
      <c r="M5" s="6">
        <v>15222</v>
      </c>
      <c r="O5" s="38"/>
    </row>
    <row r="6" spans="1:15" s="1" customFormat="1" ht="35.25" customHeight="1">
      <c r="A6" s="28">
        <v>2</v>
      </c>
      <c r="B6" s="39" t="s">
        <v>52</v>
      </c>
      <c r="C6" s="33"/>
      <c r="D6" s="34" t="s">
        <v>50</v>
      </c>
      <c r="E6" s="35">
        <v>4</v>
      </c>
      <c r="F6" s="36">
        <v>895</v>
      </c>
      <c r="G6" s="7">
        <v>902</v>
      </c>
      <c r="H6" s="7">
        <v>943</v>
      </c>
      <c r="I6" s="7"/>
      <c r="J6" s="7">
        <f t="shared" si="0"/>
        <v>913.33333333333337</v>
      </c>
      <c r="K6" s="5">
        <f t="shared" si="1"/>
        <v>25.929391302791043</v>
      </c>
      <c r="L6" s="5">
        <f t="shared" si="2"/>
        <v>2.8389844492106979</v>
      </c>
      <c r="M6" s="6">
        <v>3653.32</v>
      </c>
    </row>
    <row r="7" spans="1:15" s="1" customFormat="1" ht="30.75" customHeight="1">
      <c r="A7" s="28">
        <v>3</v>
      </c>
      <c r="B7" s="32" t="s">
        <v>54</v>
      </c>
      <c r="C7" s="33"/>
      <c r="D7" s="34" t="s">
        <v>51</v>
      </c>
      <c r="E7" s="35">
        <v>120</v>
      </c>
      <c r="F7" s="36">
        <v>310</v>
      </c>
      <c r="G7" s="7">
        <v>329</v>
      </c>
      <c r="H7" s="7">
        <v>335</v>
      </c>
      <c r="I7" s="7"/>
      <c r="J7" s="7">
        <f t="shared" ref="J7" si="3">AVERAGE(F7:H7)</f>
        <v>324.66666666666669</v>
      </c>
      <c r="K7" s="5">
        <f t="shared" ref="K7" si="4">STDEV(F7:H7)</f>
        <v>13.051181300301634</v>
      </c>
      <c r="L7" s="5">
        <f t="shared" ref="L7" si="5">K7/J7*100</f>
        <v>4.0198710370538908</v>
      </c>
      <c r="M7" s="6">
        <v>38960.400000000001</v>
      </c>
    </row>
    <row r="8" spans="1:15" s="1" customFormat="1" ht="34.5" customHeight="1">
      <c r="A8" s="28">
        <v>4</v>
      </c>
      <c r="B8" s="32" t="s">
        <v>55</v>
      </c>
      <c r="C8" s="33"/>
      <c r="D8" s="34" t="s">
        <v>51</v>
      </c>
      <c r="E8" s="35">
        <v>60</v>
      </c>
      <c r="F8" s="36">
        <v>251</v>
      </c>
      <c r="G8" s="7">
        <v>259</v>
      </c>
      <c r="H8" s="7">
        <v>265</v>
      </c>
      <c r="I8" s="7"/>
      <c r="J8" s="7">
        <f t="shared" ref="J8" si="6">AVERAGE(F8:H8)</f>
        <v>258.33333333333331</v>
      </c>
      <c r="K8" s="5">
        <f t="shared" ref="K8" si="7">STDEV(F8:H8)</f>
        <v>7.0237691685681476</v>
      </c>
      <c r="L8" s="5">
        <f t="shared" ref="L8" si="8">K8/J8*100</f>
        <v>2.7188783878328313</v>
      </c>
      <c r="M8" s="6">
        <v>15499.8</v>
      </c>
    </row>
    <row r="9" spans="1:15" s="1" customFormat="1" ht="22.15" customHeight="1">
      <c r="A9" s="19"/>
      <c r="B9" s="21"/>
      <c r="C9" s="21"/>
      <c r="D9" s="22"/>
      <c r="E9" s="23"/>
      <c r="F9" s="24"/>
      <c r="G9" s="24"/>
      <c r="H9" s="24"/>
      <c r="I9" s="24"/>
      <c r="J9" s="25"/>
      <c r="K9" s="26"/>
      <c r="L9" s="26"/>
      <c r="M9" s="27"/>
    </row>
    <row r="10" spans="1:15">
      <c r="A10" s="18" t="s">
        <v>56</v>
      </c>
      <c r="M10" s="13"/>
    </row>
    <row r="11" spans="1:15" ht="14.45" customHeight="1">
      <c r="A11" s="40" t="s">
        <v>57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5">
      <c r="A12" s="18"/>
      <c r="B12" s="20"/>
    </row>
    <row r="13" spans="1:15">
      <c r="B13" s="20"/>
    </row>
    <row r="14" spans="1:15">
      <c r="B14" s="41" t="s">
        <v>49</v>
      </c>
      <c r="C14" s="42"/>
      <c r="D14" s="42"/>
      <c r="E14" s="42"/>
      <c r="F14" s="42"/>
      <c r="G14" s="42"/>
      <c r="H14" s="42"/>
      <c r="I14" s="42"/>
      <c r="J14" s="42"/>
    </row>
  </sheetData>
  <mergeCells count="10">
    <mergeCell ref="A11:M11"/>
    <mergeCell ref="B14:J14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матрац</vt:lpstr>
      <vt:lpstr>подушка</vt:lpstr>
      <vt:lpstr>одеяло</vt:lpstr>
      <vt:lpstr>платье</vt:lpstr>
      <vt:lpstr>полотенце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ik6</cp:lastModifiedBy>
  <cp:lastPrinted>2023-09-14T09:06:42Z</cp:lastPrinted>
  <dcterms:created xsi:type="dcterms:W3CDTF">2014-01-15T18:15:09Z</dcterms:created>
  <dcterms:modified xsi:type="dcterms:W3CDTF">2026-06-16T06:45:21Z</dcterms:modified>
</cp:coreProperties>
</file>