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315" windowHeight="9015"/>
  </bookViews>
  <sheets>
    <sheet name="Расчет факта" sheetId="3" r:id="rId1"/>
  </sheets>
  <calcPr calcId="125725"/>
</workbook>
</file>

<file path=xl/calcChain.xml><?xml version="1.0" encoding="utf-8"?>
<calcChain xmlns="http://schemas.openxmlformats.org/spreadsheetml/2006/main">
  <c r="Q5" i="3"/>
  <c r="L7" s="1"/>
  <c r="K5"/>
  <c r="L5" s="1"/>
  <c r="N5" l="1"/>
  <c r="O5" s="1"/>
  <c r="M5"/>
</calcChain>
</file>

<file path=xl/comments1.xml><?xml version="1.0" encoding="utf-8"?>
<comments xmlns="http://schemas.openxmlformats.org/spreadsheetml/2006/main">
  <authors>
    <author>surina</author>
  </authors>
  <commentList>
    <comment ref="H3" authorId="0">
      <text>
        <r>
          <rPr>
            <b/>
            <sz val="9"/>
            <color indexed="81"/>
            <rFont val="Tahoma"/>
            <family val="2"/>
            <charset val="204"/>
          </rPr>
          <t>surina:</t>
        </r>
        <r>
          <rPr>
            <sz val="9"/>
            <color indexed="81"/>
            <rFont val="Tahoma"/>
            <family val="2"/>
            <charset val="204"/>
          </rPr>
          <t xml:space="preserve">
Стоимость ед/услуги из КП</t>
        </r>
      </text>
    </comment>
    <comment ref="M4" authorId="0">
      <text>
        <r>
          <rPr>
            <b/>
            <sz val="9"/>
            <color indexed="81"/>
            <rFont val="Tahoma"/>
            <family val="2"/>
            <charset val="204"/>
          </rPr>
          <t>surina:</t>
        </r>
        <r>
          <rPr>
            <sz val="9"/>
            <color indexed="81"/>
            <rFont val="Tahoma"/>
            <family val="2"/>
            <charset val="204"/>
          </rPr>
          <t xml:space="preserve">
Коэффициент не должен превышать 33%
</t>
        </r>
      </text>
    </comment>
    <comment ref="P4" authorId="0">
      <text>
        <r>
          <rPr>
            <b/>
            <sz val="9"/>
            <color indexed="81"/>
            <rFont val="Tahoma"/>
            <family val="2"/>
            <charset val="204"/>
          </rPr>
          <t>surina:</t>
        </r>
        <r>
          <rPr>
            <sz val="9"/>
            <color indexed="81"/>
            <rFont val="Tahoma"/>
            <family val="2"/>
            <charset val="204"/>
          </rPr>
          <t xml:space="preserve">
Прописываем цену за ед руками с округлением копеек до полной цены (без копеек)
</t>
        </r>
      </text>
    </comment>
  </commentList>
</comments>
</file>

<file path=xl/sharedStrings.xml><?xml version="1.0" encoding="utf-8"?>
<sst xmlns="http://schemas.openxmlformats.org/spreadsheetml/2006/main" count="26" uniqueCount="25">
  <si>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</si>
  <si>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</si>
  <si>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</si>
  <si>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</si>
  <si>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</si>
  <si>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</si>
  <si>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</si>
  <si>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</si>
  <si>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</si>
  <si>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Н(М)ЦК, ЦКЕП, определяемая методом сопоставимых рыночных цен (анализа рынка)*</t>
  </si>
  <si>
    <t>Оценка однородности совокупности значений выявленных цен, используемых в расчете Н(М)ЦК, ЦКЕП</t>
  </si>
  <si>
    <t>Заказчик: ФКУ "Уралуправтодор"</t>
  </si>
  <si>
    <t>Офисная мебель</t>
  </si>
  <si>
    <t>19.20.21.100</t>
  </si>
  <si>
    <t>ОКПД</t>
  </si>
  <si>
    <r>
      <t>Коэффициент вариации цен V (%)</t>
    </r>
    <r>
      <rPr>
        <i/>
        <sz val="10"/>
        <color indexed="8"/>
        <rFont val="Times New Roman"/>
        <family val="1"/>
        <charset val="204"/>
      </rPr>
      <t xml:space="preserve"> (не должен превышать 33%)</t>
    </r>
  </si>
  <si>
    <r>
      <rPr>
        <b/>
        <sz val="10"/>
        <color indexed="8"/>
        <rFont val="Times New Roman"/>
        <family val="1"/>
        <charset val="204"/>
      </rPr>
      <t xml:space="preserve">Расчет Н(М)ЦК по формуле </t>
    </r>
    <r>
      <rPr>
        <sz val="10"/>
        <color indexed="8"/>
        <rFont val="Times New Roman"/>
        <family val="1"/>
        <charset val="204"/>
      </rPr>
      <t xml:space="preserve">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</si>
  <si>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Ценовая информация № 1</t>
  </si>
  <si>
    <t>Ценовая информация № 2</t>
  </si>
  <si>
    <t>Ценовая информация № 3</t>
  </si>
  <si>
    <t xml:space="preserve"> Обоснование начальной (максимальной) цены  контракта, цены контракта заключаемого с единственным поставщиком (подрядчиком, исполнителем) 
</t>
  </si>
  <si>
    <t xml:space="preserve">Начальная (максимальная) цена Контракта согласно расчету составила:  </t>
  </si>
  <si>
    <t>шт</t>
  </si>
  <si>
    <t>Кресло офисное</t>
  </si>
  <si>
    <t>Рассчет произвел: Заместитель начальника отдела Макурина Ю.А.</t>
  </si>
</sst>
</file>

<file path=xl/styles.xml><?xml version="1.0" encoding="utf-8"?>
<styleSheet xmlns="http://schemas.openxmlformats.org/spreadsheetml/2006/main">
  <numFmts count="8">
    <numFmt numFmtId="43" formatCode="_-* #,##0.00\ _₽_-;\-* #,##0.00\ _₽_-;_-* &quot;-&quot;??\ _₽_-;_-@_-"/>
    <numFmt numFmtId="164" formatCode="0.0000"/>
    <numFmt numFmtId="165" formatCode="0.00000"/>
    <numFmt numFmtId="166" formatCode="#,##0.00000"/>
    <numFmt numFmtId="167" formatCode="_-* #,##0.00\ [$₽-419]_-;\-* #,##0.00\ [$₽-419]_-;_-* &quot;-&quot;??\ [$₽-419]_-;_-@_-"/>
    <numFmt numFmtId="168" formatCode="#,##0.00\ _₽"/>
    <numFmt numFmtId="169" formatCode="0.000000000000"/>
    <numFmt numFmtId="170" formatCode="_-* #,##0\ _₽_-;\-* #,##0\ _₽_-;_-* &quot;-&quot;??\ _₽_-;_-@_-"/>
  </numFmts>
  <fonts count="18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b/>
      <sz val="12"/>
      <color rgb="FF3F3F3F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13" fillId="3" borderId="5" applyNumberFormat="0" applyAlignment="0" applyProtection="0"/>
    <xf numFmtId="43" fontId="15" fillId="0" borderId="0" applyFont="0" applyFill="0" applyBorder="0" applyAlignment="0" applyProtection="0"/>
  </cellStyleXfs>
  <cellXfs count="57">
    <xf numFmtId="0" fontId="0" fillId="0" borderId="0" xfId="0"/>
    <xf numFmtId="0" fontId="7" fillId="0" borderId="0" xfId="0" applyFont="1"/>
    <xf numFmtId="0" fontId="1" fillId="0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5" fillId="0" borderId="0" xfId="0" applyFont="1" applyFill="1" applyAlignment="1" applyProtection="1">
      <alignment vertical="center"/>
      <protection locked="0"/>
    </xf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165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7" fillId="0" borderId="0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67" fontId="9" fillId="2" borderId="0" xfId="0" applyNumberFormat="1" applyFont="1" applyFill="1" applyBorder="1" applyAlignment="1">
      <alignment wrapText="1"/>
    </xf>
    <xf numFmtId="0" fontId="9" fillId="0" borderId="0" xfId="0" applyFont="1" applyBorder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43" fontId="2" fillId="0" borderId="0" xfId="2" applyNumberFormat="1" applyFont="1" applyFill="1" applyBorder="1" applyAlignment="1">
      <alignment vertical="center" wrapText="1"/>
    </xf>
    <xf numFmtId="4" fontId="12" fillId="0" borderId="0" xfId="0" applyNumberFormat="1" applyFont="1" applyBorder="1" applyAlignment="1">
      <alignment horizontal="center" vertical="center" wrapText="1"/>
    </xf>
    <xf numFmtId="165" fontId="7" fillId="0" borderId="0" xfId="0" applyNumberFormat="1" applyFont="1" applyBorder="1" applyAlignment="1">
      <alignment horizontal="center" vertical="center"/>
    </xf>
    <xf numFmtId="168" fontId="7" fillId="0" borderId="0" xfId="0" applyNumberFormat="1" applyFont="1"/>
    <xf numFmtId="167" fontId="14" fillId="3" borderId="1" xfId="1" applyNumberFormat="1" applyFont="1" applyBorder="1" applyAlignment="1">
      <alignment horizontal="center" vertical="center" readingOrder="1"/>
    </xf>
    <xf numFmtId="2" fontId="7" fillId="0" borderId="0" xfId="0" applyNumberFormat="1" applyFont="1"/>
    <xf numFmtId="166" fontId="2" fillId="0" borderId="1" xfId="0" applyNumberFormat="1" applyFont="1" applyBorder="1" applyAlignment="1">
      <alignment horizontal="center" vertical="center" wrapText="1"/>
    </xf>
    <xf numFmtId="166" fontId="2" fillId="0" borderId="0" xfId="0" applyNumberFormat="1" applyFont="1" applyBorder="1" applyAlignment="1">
      <alignment horizontal="center" vertical="center" wrapText="1"/>
    </xf>
    <xf numFmtId="43" fontId="7" fillId="0" borderId="0" xfId="0" applyNumberFormat="1" applyFont="1"/>
    <xf numFmtId="169" fontId="7" fillId="0" borderId="0" xfId="0" applyNumberFormat="1" applyFont="1"/>
    <xf numFmtId="0" fontId="6" fillId="0" borderId="0" xfId="0" applyFont="1" applyFill="1" applyAlignment="1" applyProtection="1">
      <alignment horizontal="left" vertical="top" wrapText="1"/>
      <protection locked="0"/>
    </xf>
    <xf numFmtId="0" fontId="6" fillId="0" borderId="0" xfId="0" applyFont="1" applyFill="1"/>
    <xf numFmtId="0" fontId="6" fillId="0" borderId="0" xfId="0" applyFont="1" applyFill="1" applyAlignment="1" applyProtection="1">
      <alignment wrapText="1"/>
      <protection locked="0"/>
    </xf>
    <xf numFmtId="0" fontId="6" fillId="0" borderId="0" xfId="0" applyFont="1" applyFill="1" applyAlignment="1" applyProtection="1">
      <alignment horizontal="center" wrapText="1"/>
      <protection locked="0"/>
    </xf>
    <xf numFmtId="0" fontId="9" fillId="0" borderId="0" xfId="0" applyFont="1" applyFill="1"/>
    <xf numFmtId="14" fontId="9" fillId="0" borderId="0" xfId="0" applyNumberFormat="1" applyFont="1" applyFill="1"/>
    <xf numFmtId="0" fontId="7" fillId="0" borderId="0" xfId="0" applyFont="1" applyFill="1"/>
    <xf numFmtId="0" fontId="10" fillId="0" borderId="1" xfId="0" applyFont="1" applyFill="1" applyBorder="1" applyAlignment="1">
      <alignment horizontal="left" vertical="center" wrapText="1"/>
    </xf>
    <xf numFmtId="170" fontId="2" fillId="0" borderId="1" xfId="2" applyNumberFormat="1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Fill="1" applyAlignment="1" applyProtection="1">
      <alignment horizontal="left" wrapText="1"/>
      <protection locked="0"/>
    </xf>
    <xf numFmtId="0" fontId="9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vertical="center" wrapText="1"/>
    </xf>
  </cellXfs>
  <cellStyles count="3">
    <cellStyle name="Вывод" xfId="1" builtinId="21"/>
    <cellStyle name="Обычный" xfId="0" builtinId="0"/>
    <cellStyle name="Финансовый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3</xdr:row>
      <xdr:rowOff>952500</xdr:rowOff>
    </xdr:from>
    <xdr:to>
      <xdr:col>13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58100" y="2524125"/>
          <a:ext cx="10096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47625</xdr:colOff>
      <xdr:row>3</xdr:row>
      <xdr:rowOff>904875</xdr:rowOff>
    </xdr:from>
    <xdr:to>
      <xdr:col>12</xdr:col>
      <xdr:colOff>19050</xdr:colOff>
      <xdr:row>3</xdr:row>
      <xdr:rowOff>1343025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581775" y="2476500"/>
          <a:ext cx="10763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19050</xdr:colOff>
      <xdr:row>3</xdr:row>
      <xdr:rowOff>1600200</xdr:rowOff>
    </xdr:from>
    <xdr:to>
      <xdr:col>13</xdr:col>
      <xdr:colOff>1504950</xdr:colOff>
      <xdr:row>3</xdr:row>
      <xdr:rowOff>1962150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686800" y="31718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266700</xdr:colOff>
      <xdr:row>3</xdr:row>
      <xdr:rowOff>1400175</xdr:rowOff>
    </xdr:from>
    <xdr:to>
      <xdr:col>13</xdr:col>
      <xdr:colOff>419100</xdr:colOff>
      <xdr:row>3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934450" y="29718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5"/>
  <sheetViews>
    <sheetView tabSelected="1" zoomScale="85" zoomScaleNormal="85" workbookViewId="0">
      <selection activeCell="C5" sqref="C5"/>
    </sheetView>
  </sheetViews>
  <sheetFormatPr defaultRowHeight="12.75"/>
  <cols>
    <col min="1" max="1" width="3.140625" style="1" customWidth="1"/>
    <col min="2" max="2" width="2.85546875" style="1" hidden="1" customWidth="1"/>
    <col min="3" max="3" width="27.28515625" style="1" customWidth="1"/>
    <col min="4" max="5" width="12.5703125" style="1" hidden="1" customWidth="1"/>
    <col min="6" max="6" width="11" style="1" customWidth="1"/>
    <col min="7" max="7" width="10.5703125" style="1" customWidth="1"/>
    <col min="8" max="8" width="10.85546875" style="1" customWidth="1"/>
    <col min="9" max="9" width="10.5703125" style="1" customWidth="1"/>
    <col min="10" max="10" width="11.7109375" style="1" customWidth="1"/>
    <col min="11" max="11" width="12.5703125" style="1" customWidth="1"/>
    <col min="12" max="12" width="20.140625" style="1" customWidth="1"/>
    <col min="13" max="13" width="15.42578125" style="1" customWidth="1"/>
    <col min="14" max="14" width="24.140625" style="1" customWidth="1"/>
    <col min="15" max="15" width="12.85546875" style="1" customWidth="1"/>
    <col min="16" max="16" width="13" style="1" customWidth="1"/>
    <col min="17" max="17" width="18.28515625" style="1" customWidth="1"/>
    <col min="18" max="16384" width="9.140625" style="1"/>
  </cols>
  <sheetData>
    <row r="1" spans="1:17" ht="29.25" customHeight="1">
      <c r="A1" s="44" t="s">
        <v>20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7" ht="18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9" customHeight="1">
      <c r="A3" s="46" t="s">
        <v>0</v>
      </c>
      <c r="B3" s="46" t="s">
        <v>2</v>
      </c>
      <c r="C3" s="46" t="s">
        <v>2</v>
      </c>
      <c r="D3" s="12"/>
      <c r="E3" s="12"/>
      <c r="F3" s="47" t="s">
        <v>1</v>
      </c>
      <c r="G3" s="47" t="s">
        <v>3</v>
      </c>
      <c r="H3" s="49" t="s">
        <v>17</v>
      </c>
      <c r="I3" s="49" t="s">
        <v>18</v>
      </c>
      <c r="J3" s="49" t="s">
        <v>19</v>
      </c>
      <c r="K3" s="54" t="s">
        <v>10</v>
      </c>
      <c r="L3" s="54"/>
      <c r="M3" s="54"/>
      <c r="N3" s="55" t="s">
        <v>9</v>
      </c>
      <c r="O3" s="55"/>
      <c r="P3" s="55"/>
      <c r="Q3" s="55"/>
    </row>
    <row r="4" spans="1:17" ht="153.75" customHeight="1">
      <c r="A4" s="46"/>
      <c r="B4" s="47"/>
      <c r="C4" s="46"/>
      <c r="D4" s="13"/>
      <c r="E4" s="13" t="s">
        <v>14</v>
      </c>
      <c r="F4" s="48"/>
      <c r="G4" s="48"/>
      <c r="H4" s="49"/>
      <c r="I4" s="49"/>
      <c r="J4" s="49"/>
      <c r="K4" s="14" t="s">
        <v>5</v>
      </c>
      <c r="L4" s="14" t="s">
        <v>4</v>
      </c>
      <c r="M4" s="2" t="s">
        <v>15</v>
      </c>
      <c r="N4" s="15" t="s">
        <v>16</v>
      </c>
      <c r="O4" s="3" t="s">
        <v>6</v>
      </c>
      <c r="P4" s="3" t="s">
        <v>7</v>
      </c>
      <c r="Q4" s="3" t="s">
        <v>8</v>
      </c>
    </row>
    <row r="5" spans="1:17" ht="30.75" customHeight="1">
      <c r="A5" s="17">
        <v>1</v>
      </c>
      <c r="B5" s="10" t="s">
        <v>12</v>
      </c>
      <c r="C5" s="41" t="s">
        <v>23</v>
      </c>
      <c r="D5" s="41"/>
      <c r="E5" s="41" t="s">
        <v>13</v>
      </c>
      <c r="F5" s="17" t="s">
        <v>22</v>
      </c>
      <c r="G5" s="42">
        <v>5</v>
      </c>
      <c r="H5" s="43">
        <v>40190</v>
      </c>
      <c r="I5" s="43">
        <v>40190</v>
      </c>
      <c r="J5" s="43">
        <v>40190</v>
      </c>
      <c r="K5" s="9">
        <f>ROUND((H5+J5+I5)/3,2)</f>
        <v>40190</v>
      </c>
      <c r="L5" s="7">
        <f>SQRT(((SUM((POWER(H5-K5,2)),(POWER(I5-K5,2)),(POWER(J5-K5,2)))/(COLUMNS(H5:J5)-1))))</f>
        <v>0</v>
      </c>
      <c r="M5" s="8">
        <f>L5/K5*100</f>
        <v>0</v>
      </c>
      <c r="N5" s="9">
        <f>((G5/3)*(SUM(H5:J5)))</f>
        <v>200950</v>
      </c>
      <c r="O5" s="30">
        <f>N5/G5</f>
        <v>40190</v>
      </c>
      <c r="P5" s="9">
        <v>40190</v>
      </c>
      <c r="Q5" s="9">
        <f>P5*G5</f>
        <v>200950</v>
      </c>
    </row>
    <row r="6" spans="1:17" ht="28.5" customHeight="1">
      <c r="A6" s="20"/>
      <c r="B6" s="21"/>
      <c r="C6" s="22"/>
      <c r="D6" s="21"/>
      <c r="E6" s="21"/>
      <c r="F6" s="23"/>
      <c r="G6" s="24"/>
      <c r="H6" s="25"/>
      <c r="I6" s="25"/>
      <c r="J6" s="25"/>
      <c r="K6" s="11"/>
      <c r="L6" s="26"/>
      <c r="M6" s="16"/>
      <c r="N6" s="11"/>
      <c r="O6" s="31"/>
      <c r="P6" s="11"/>
      <c r="Q6" s="4"/>
    </row>
    <row r="7" spans="1:17" ht="23.25" customHeight="1">
      <c r="A7" s="56" t="s">
        <v>21</v>
      </c>
      <c r="B7" s="56"/>
      <c r="C7" s="56"/>
      <c r="D7" s="56"/>
      <c r="E7" s="56"/>
      <c r="F7" s="56"/>
      <c r="G7" s="56"/>
      <c r="H7" s="56"/>
      <c r="I7" s="56"/>
      <c r="J7" s="56"/>
      <c r="K7" s="11"/>
      <c r="L7" s="28">
        <f>Q5</f>
        <v>200950</v>
      </c>
      <c r="M7" s="18"/>
      <c r="N7" s="18"/>
      <c r="O7" s="19"/>
      <c r="P7" s="19"/>
      <c r="Q7" s="19"/>
    </row>
    <row r="8" spans="1:17" s="4" customFormat="1" ht="16.5" customHeight="1">
      <c r="A8" s="50"/>
      <c r="B8" s="50"/>
      <c r="C8" s="50"/>
      <c r="D8" s="50"/>
      <c r="E8" s="50"/>
      <c r="F8" s="50"/>
      <c r="G8" s="50"/>
      <c r="H8" s="5"/>
      <c r="I8" s="5"/>
      <c r="J8" s="6"/>
    </row>
    <row r="9" spans="1:17" s="4" customFormat="1" ht="15.75">
      <c r="A9" s="51" t="s">
        <v>24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</row>
    <row r="10" spans="1:17" s="4" customFormat="1" ht="15.75">
      <c r="A10" s="34"/>
      <c r="B10" s="34"/>
      <c r="C10" s="34"/>
      <c r="D10" s="34"/>
      <c r="E10" s="34"/>
      <c r="F10" s="34"/>
      <c r="G10" s="35"/>
      <c r="H10" s="36"/>
      <c r="I10" s="36"/>
      <c r="J10" s="6"/>
      <c r="K10" s="37"/>
      <c r="L10" s="37"/>
    </row>
    <row r="11" spans="1:17" s="4" customFormat="1" ht="11.25" hidden="1" customHeight="1">
      <c r="A11" s="34"/>
      <c r="B11" s="34"/>
      <c r="C11" s="34"/>
      <c r="D11" s="34"/>
      <c r="E11" s="34"/>
      <c r="F11" s="34"/>
      <c r="G11" s="35"/>
      <c r="H11" s="36"/>
      <c r="I11" s="36"/>
      <c r="J11" s="6"/>
      <c r="K11" s="37"/>
      <c r="L11" s="37"/>
    </row>
    <row r="12" spans="1:17" ht="19.5" customHeight="1">
      <c r="A12" s="52" t="s">
        <v>11</v>
      </c>
      <c r="B12" s="53"/>
      <c r="C12" s="53"/>
      <c r="D12" s="53"/>
      <c r="E12" s="53"/>
      <c r="F12" s="53"/>
      <c r="G12" s="53"/>
      <c r="H12" s="53"/>
      <c r="I12" s="53"/>
      <c r="J12" s="53"/>
      <c r="K12" s="38"/>
      <c r="L12" s="39">
        <v>46233</v>
      </c>
      <c r="M12" s="40"/>
      <c r="N12" s="40"/>
      <c r="O12" s="40"/>
      <c r="P12" s="40"/>
    </row>
    <row r="16" spans="1:17">
      <c r="L16" s="32"/>
      <c r="M16" s="27"/>
      <c r="N16" s="32"/>
      <c r="P16" s="29"/>
      <c r="Q16" s="33"/>
    </row>
    <row r="17" spans="13:16">
      <c r="M17" s="27"/>
    </row>
    <row r="18" spans="13:16">
      <c r="M18" s="27"/>
      <c r="P18" s="29"/>
    </row>
    <row r="19" spans="13:16">
      <c r="M19" s="27"/>
    </row>
    <row r="20" spans="13:16">
      <c r="M20" s="27"/>
    </row>
    <row r="21" spans="13:16">
      <c r="M21" s="27"/>
    </row>
    <row r="22" spans="13:16">
      <c r="M22" s="27"/>
    </row>
    <row r="23" spans="13:16">
      <c r="M23" s="27"/>
    </row>
    <row r="24" spans="13:16">
      <c r="M24" s="27"/>
    </row>
    <row r="25" spans="13:16">
      <c r="M25" s="27"/>
    </row>
    <row r="26" spans="13:16">
      <c r="M26" s="27"/>
    </row>
    <row r="27" spans="13:16">
      <c r="M27" s="27"/>
    </row>
    <row r="28" spans="13:16">
      <c r="M28" s="27"/>
    </row>
    <row r="29" spans="13:16">
      <c r="M29" s="27"/>
    </row>
    <row r="30" spans="13:16">
      <c r="M30" s="27"/>
    </row>
    <row r="31" spans="13:16">
      <c r="M31" s="27"/>
    </row>
    <row r="32" spans="13:16">
      <c r="M32" s="27"/>
    </row>
    <row r="33" spans="13:13">
      <c r="M33" s="27"/>
    </row>
    <row r="34" spans="13:13">
      <c r="M34" s="27"/>
    </row>
    <row r="35" spans="13:13">
      <c r="M35" s="27"/>
    </row>
  </sheetData>
  <mergeCells count="16">
    <mergeCell ref="A8:G8"/>
    <mergeCell ref="A9:P9"/>
    <mergeCell ref="A12:J12"/>
    <mergeCell ref="J3:J4"/>
    <mergeCell ref="K3:M3"/>
    <mergeCell ref="N3:Q3"/>
    <mergeCell ref="A7:J7"/>
    <mergeCell ref="A1:Q1"/>
    <mergeCell ref="A2:Q2"/>
    <mergeCell ref="A3:A4"/>
    <mergeCell ref="B3:B4"/>
    <mergeCell ref="C3:C4"/>
    <mergeCell ref="F3:F4"/>
    <mergeCell ref="G3:G4"/>
    <mergeCell ref="H3:H4"/>
    <mergeCell ref="I3:I4"/>
  </mergeCells>
  <pageMargins left="0.11811023622047245" right="0.11811023622047245" top="0.15748031496062992" bottom="0.15748031496062992" header="0.31496062992125984" footer="0.31496062992125984"/>
  <pageSetup paperSize="9" scale="7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факта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makurina</cp:lastModifiedBy>
  <cp:lastPrinted>2026-07-30T06:48:11Z</cp:lastPrinted>
  <dcterms:created xsi:type="dcterms:W3CDTF">2014-01-15T18:15:09Z</dcterms:created>
  <dcterms:modified xsi:type="dcterms:W3CDTF">2026-07-30T06:49:52Z</dcterms:modified>
</cp:coreProperties>
</file>