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75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Лист1!$A$1:$N$19</definedName>
  </definedNames>
  <calcPr calcId="162913" refMode="R1C1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N6" i="1" s="1"/>
  <c r="H5" i="1"/>
  <c r="I5" i="1" s="1"/>
  <c r="J5" i="1" s="1"/>
</calcChain>
</file>

<file path=xl/sharedStrings.xml><?xml version="1.0" encoding="utf-8"?>
<sst xmlns="http://schemas.openxmlformats.org/spreadsheetml/2006/main" count="28" uniqueCount="28">
  <si>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</si>
  <si>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</si>
  <si>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</si>
  <si>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</si>
  <si>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</si>
  <si>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</si>
  <si>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</si>
  <si>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(вверх) до сотых долей после запятой (руб.)</t>
  </si>
  <si>
    <t>ФКУЗ МСЧ-69 ФСИН России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</si>
  <si>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</si>
  <si>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</si>
  <si>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</si>
  <si>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t>№ п/п</t>
  </si>
  <si>
    <t>Расчет Н(М)ЦК произвел:</t>
  </si>
  <si>
    <t>Итого средняя цена: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</si>
  <si>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</si>
  <si>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Проанализировав результаты, считаю, что экономически целесообразно произвести закупку на сумму ____________________ рублей с учетом стоимости товара, стоимости тары и упаковки, транспортных расходов, расходов на страхование, уплату таможенных пошлин, налогов, сборов и других обязательных платежей, взимаемых с Поставщика в связи с исполнением обязательств, у потенциального Поставщика /Участника закупочной сессии ______________________________________________. </t>
  </si>
  <si>
    <t>ИТОГО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</si>
  <si>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</si>
  <si>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уп</t>
  </si>
  <si>
    <t xml:space="preserve">Поставщик №1                   </t>
  </si>
  <si>
    <t xml:space="preserve">Поставщик №2                  </t>
  </si>
  <si>
    <t xml:space="preserve">Поставщик №3            </t>
  </si>
  <si>
    <t>Справка по определению минимальной цены на поставку лекарственных препаратов для нужд филиалов ФКУЗ МСЧ-69 ФСИН России
«___» _______________ 2026г.</t>
  </si>
  <si>
    <r>
      <t>Руководствуясь принципом бюджетной эффективнсти, установленым статьей 34 Бюджетного кодекса Российской Федерации (далее - БК РФ), а также частью 2 статьи 72 БК РФ начальная (максимальная) цена контракта  устоновлена исходя из наименьшей цены коммерческих предложений в пределах доведенных лимитов бюджетных обязательств на общую сумму</t>
    </r>
    <r>
      <rPr>
        <b/>
        <sz val="12"/>
        <color indexed="8"/>
        <rFont val="Times New Roman"/>
        <family val="1"/>
        <charset val="204"/>
      </rPr>
      <t xml:space="preserve">880,00 </t>
    </r>
    <r>
      <rPr>
        <sz val="12"/>
        <color indexed="8"/>
        <rFont val="Times New Roman"/>
        <family val="1"/>
        <charset val="204"/>
      </rPr>
      <t>руб. (включая расходы на перевозку, погрузочно-разгрузочные работы, страхование, уплату налогов, таможенных пошлин, сборов и других обязательных платежей, а также прочие расходы, связанные с выполнением обязательств по контракту).</t>
    </r>
  </si>
  <si>
    <t>Галоперидол Деканоат раствор для внутримышечного введения 50 мг/ мл ампулы 1 мл 5 шт</t>
  </si>
  <si>
    <t>Старший инспектор -провизор</t>
  </si>
  <si>
    <t>О.В. Федорова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</si>
</sst>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Alignment="1">
      <alignment horizontal="center"/>
    </xf>
    <xf numFmtId="165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vertical="top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18" fillId="0" borderId="2" xfId="1" applyFont="1" applyBorder="1" applyAlignment="1">
      <alignment horizontal="center" vertical="center" wrapText="1"/>
    </xf>
    <xf numFmtId="164" fontId="19" fillId="0" borderId="2" xfId="1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7844</xdr:colOff>
      <xdr:row>3</xdr:row>
      <xdr:rowOff>1591235</xdr:rowOff>
    </xdr:from>
    <xdr:to>
      <xdr:col>9</xdr:col>
      <xdr:colOff>862853</xdr:colOff>
      <xdr:row>3</xdr:row>
      <xdr:rowOff>1943660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8991" y="2924735"/>
          <a:ext cx="85500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41462</xdr:colOff>
      <xdr:row>3</xdr:row>
      <xdr:rowOff>1495425</xdr:rowOff>
    </xdr:from>
    <xdr:to>
      <xdr:col>9</xdr:col>
      <xdr:colOff>19050</xdr:colOff>
      <xdr:row>3</xdr:row>
      <xdr:rowOff>1933575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47697" y="2828925"/>
          <a:ext cx="952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313204</xdr:colOff>
      <xdr:row>3</xdr:row>
      <xdr:rowOff>1839446</xdr:rowOff>
    </xdr:from>
    <xdr:to>
      <xdr:col>10</xdr:col>
      <xdr:colOff>1799104</xdr:colOff>
      <xdr:row>3</xdr:row>
      <xdr:rowOff>2106146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68410" y="3172946"/>
          <a:ext cx="1485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410695</xdr:colOff>
      <xdr:row>3</xdr:row>
      <xdr:rowOff>1652307</xdr:rowOff>
    </xdr:from>
    <xdr:to>
      <xdr:col>10</xdr:col>
      <xdr:colOff>563095</xdr:colOff>
      <xdr:row>3</xdr:row>
      <xdr:rowOff>1880907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80636" y="2985807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zoomScaleNormal="100" workbookViewId="0">
      <selection activeCell="B5" sqref="B5"/>
    </sheetView>
  </sheetViews>
  <sheetFormatPr defaultRowHeight="15" x14ac:dyDescent="0.25"/>
  <cols>
    <col min="1" max="1" width="5" style="8" customWidth="1"/>
    <col min="2" max="2" width="29.7109375" style="8" customWidth="1"/>
    <col min="3" max="3" width="7.28515625" style="8" customWidth="1"/>
    <col min="4" max="4" width="7.7109375" style="8" customWidth="1"/>
    <col min="5" max="5" width="12.140625" style="8" customWidth="1"/>
    <col min="6" max="6" width="12.28515625" style="8" customWidth="1"/>
    <col min="7" max="7" width="12.5703125" style="21" customWidth="1"/>
    <col min="8" max="8" width="10.85546875" style="8" customWidth="1"/>
    <col min="9" max="9" width="14.5703125" style="8" customWidth="1"/>
    <col min="10" max="10" width="13.140625" style="8" customWidth="1"/>
    <col min="11" max="11" width="23.140625" style="8" customWidth="1"/>
    <col min="12" max="12" width="11" style="8" customWidth="1"/>
    <col min="13" max="13" width="11.85546875" style="8" customWidth="1"/>
    <col min="14" max="14" width="18.85546875" style="8" customWidth="1"/>
    <col min="15" max="17" width="9.140625" style="8"/>
    <col min="18" max="18" width="13.85546875" style="8" customWidth="1"/>
    <col min="19" max="16384" width="9.140625" style="8"/>
  </cols>
  <sheetData>
    <row r="1" spans="1:19" ht="26.25" customHeight="1" x14ac:dyDescent="0.25">
      <c r="A1" s="6"/>
      <c r="B1" s="6"/>
      <c r="C1" s="6"/>
      <c r="D1" s="6"/>
      <c r="E1" s="6"/>
      <c r="F1" s="6"/>
      <c r="G1" s="7"/>
      <c r="H1" s="6"/>
      <c r="I1" s="6"/>
      <c r="J1" s="6"/>
      <c r="K1" s="67"/>
      <c r="L1" s="67"/>
      <c r="M1" s="67"/>
      <c r="N1" s="67"/>
      <c r="O1" s="6"/>
    </row>
    <row r="2" spans="1:19" ht="39" customHeight="1" x14ac:dyDescent="0.25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"/>
    </row>
    <row r="3" spans="1:19" s="34" customFormat="1" ht="41.25" customHeight="1" x14ac:dyDescent="0.25">
      <c r="A3" s="69" t="s">
        <v>12</v>
      </c>
      <c r="B3" s="69" t="s">
        <v>0</v>
      </c>
      <c r="C3" s="71" t="s">
        <v>1</v>
      </c>
      <c r="D3" s="69" t="s">
        <v>2</v>
      </c>
      <c r="E3" s="73" t="s">
        <v>3</v>
      </c>
      <c r="F3" s="73"/>
      <c r="G3" s="73"/>
      <c r="H3" s="74" t="s">
        <v>9</v>
      </c>
      <c r="I3" s="74"/>
      <c r="J3" s="74"/>
      <c r="K3" s="73" t="s">
        <v>11</v>
      </c>
      <c r="L3" s="73"/>
      <c r="M3" s="73"/>
      <c r="N3" s="73"/>
      <c r="O3" s="33"/>
    </row>
    <row r="4" spans="1:19" s="34" customFormat="1" ht="139.5" customHeight="1" x14ac:dyDescent="0.25">
      <c r="A4" s="70"/>
      <c r="B4" s="70"/>
      <c r="C4" s="72"/>
      <c r="D4" s="70"/>
      <c r="E4" s="39" t="s">
        <v>20</v>
      </c>
      <c r="F4" s="39" t="s">
        <v>21</v>
      </c>
      <c r="G4" s="39" t="s">
        <v>22</v>
      </c>
      <c r="H4" s="40" t="s">
        <v>4</v>
      </c>
      <c r="I4" s="40" t="s">
        <v>5</v>
      </c>
      <c r="J4" s="41" t="s">
        <v>18</v>
      </c>
      <c r="K4" s="40" t="s">
        <v>15</v>
      </c>
      <c r="L4" s="40" t="s">
        <v>6</v>
      </c>
      <c r="M4" s="40" t="s">
        <v>7</v>
      </c>
      <c r="N4" s="40" t="s">
        <v>10</v>
      </c>
      <c r="O4" s="33"/>
      <c r="P4" s="36"/>
    </row>
    <row r="5" spans="1:19" s="34" customFormat="1" ht="31.5" customHeight="1" x14ac:dyDescent="0.25">
      <c r="A5" s="46">
        <v>1</v>
      </c>
      <c r="B5" s="48" t="s">
        <v>25</v>
      </c>
      <c r="C5" s="47" t="s">
        <v>19</v>
      </c>
      <c r="D5" s="46">
        <v>1</v>
      </c>
      <c r="E5" s="49">
        <v>515</v>
      </c>
      <c r="F5" s="49">
        <v>520</v>
      </c>
      <c r="G5" s="49">
        <v>525</v>
      </c>
      <c r="H5" s="50">
        <f t="shared" ref="H5" si="0">AVERAGE(E5:G5)</f>
        <v>520</v>
      </c>
      <c r="I5" s="50">
        <f t="shared" ref="I5" si="1">SQRT(((SUM((POWER(H5-E5,2)),(POWER(H5-F5,2)),(POWER(H5-G5,2))))/(COLUMNS(E5:G5)-1)))</f>
        <v>5</v>
      </c>
      <c r="J5" s="51">
        <f t="shared" ref="J5" si="2">I5/H5*100</f>
        <v>0.96153846153846156</v>
      </c>
      <c r="K5" s="50">
        <f t="shared" ref="K5" si="3">((D5/3)*(SUM(E5:G5)))</f>
        <v>520</v>
      </c>
      <c r="L5" s="50">
        <f t="shared" ref="L5" si="4">K5/D5</f>
        <v>520</v>
      </c>
      <c r="M5" s="50">
        <f t="shared" ref="M5" si="5">ROUND(L5,2)</f>
        <v>520</v>
      </c>
      <c r="N5" s="50">
        <f t="shared" ref="N5" si="6">M5*D5</f>
        <v>520</v>
      </c>
      <c r="O5" s="33"/>
      <c r="P5" s="36"/>
    </row>
    <row r="6" spans="1:19" s="34" customFormat="1" ht="29.25" customHeight="1" x14ac:dyDescent="0.25">
      <c r="A6" s="35"/>
      <c r="B6" s="38" t="s">
        <v>17</v>
      </c>
      <c r="C6" s="35"/>
      <c r="D6" s="35"/>
      <c r="E6" s="44">
        <v>515</v>
      </c>
      <c r="F6" s="44">
        <v>520</v>
      </c>
      <c r="G6" s="42">
        <v>525</v>
      </c>
      <c r="H6" s="37"/>
      <c r="I6" s="37"/>
      <c r="J6" s="37"/>
      <c r="K6" s="37"/>
      <c r="L6" s="63" t="s">
        <v>14</v>
      </c>
      <c r="M6" s="64"/>
      <c r="N6" s="43">
        <f>SUM(N5:N5)</f>
        <v>520</v>
      </c>
      <c r="O6" s="33"/>
      <c r="P6" s="36"/>
      <c r="Q6" s="36"/>
      <c r="R6" s="36"/>
      <c r="S6" s="36"/>
    </row>
    <row r="7" spans="1:19" s="2" customFormat="1" ht="3.75" hidden="1" customHeight="1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9" customFormat="1" ht="6.75" hidden="1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2"/>
      <c r="L8" s="62"/>
      <c r="M8" s="62"/>
      <c r="N8" s="62"/>
    </row>
    <row r="9" spans="1:19" customFormat="1" ht="9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2"/>
      <c r="L9" s="32"/>
      <c r="M9" s="32"/>
      <c r="N9" s="32"/>
    </row>
    <row r="10" spans="1:19" s="30" customFormat="1" ht="81.75" customHeight="1" x14ac:dyDescent="0.25">
      <c r="A10" s="54" t="s">
        <v>24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9" ht="2.25" hidden="1" customHeight="1" x14ac:dyDescent="0.25">
      <c r="A11" s="52" t="s">
        <v>16</v>
      </c>
      <c r="B11" s="52"/>
      <c r="C11" s="52"/>
      <c r="D11" s="52"/>
      <c r="E11" s="52"/>
      <c r="F11" s="52"/>
      <c r="G11" s="52"/>
      <c r="H11" s="53"/>
      <c r="I11" s="53"/>
      <c r="J11" s="53"/>
      <c r="K11" s="53"/>
      <c r="L11" s="53"/>
      <c r="M11" s="53"/>
      <c r="N11" s="53"/>
      <c r="O11" s="6"/>
    </row>
    <row r="12" spans="1:19" s="2" customFormat="1" ht="15" customHeight="1" x14ac:dyDescent="0.25">
      <c r="A12" s="56" t="s">
        <v>13</v>
      </c>
      <c r="B12" s="56"/>
      <c r="C12" s="5"/>
      <c r="D12" s="3" t="s">
        <v>26</v>
      </c>
      <c r="E12" s="3"/>
      <c r="F12" s="3"/>
      <c r="J12" s="1"/>
      <c r="K12" s="1"/>
      <c r="L12" s="1"/>
      <c r="M12" s="1"/>
      <c r="N12" s="1"/>
      <c r="O12" s="4"/>
    </row>
    <row r="13" spans="1:19" s="1" customFormat="1" ht="15.75" customHeight="1" x14ac:dyDescent="0.25">
      <c r="A13" s="5"/>
      <c r="B13" s="5"/>
      <c r="C13" s="5"/>
      <c r="D13" s="57" t="s">
        <v>8</v>
      </c>
      <c r="E13" s="57"/>
      <c r="F13" s="57"/>
      <c r="G13" s="22"/>
      <c r="H13" s="3" t="s">
        <v>27</v>
      </c>
    </row>
    <row r="14" spans="1:19" s="4" customFormat="1" ht="12.75" customHeight="1" x14ac:dyDescent="0.25">
      <c r="A14" s="58"/>
      <c r="B14" s="58"/>
      <c r="C14" s="23"/>
      <c r="D14" s="2"/>
      <c r="E14" s="2"/>
      <c r="F14" s="2"/>
      <c r="G14" s="24"/>
      <c r="H14" s="25"/>
    </row>
    <row r="15" spans="1:19" ht="15.75" x14ac:dyDescent="0.25">
      <c r="A15" s="1"/>
      <c r="B15" s="1"/>
      <c r="C15" s="1"/>
      <c r="D15" s="3"/>
      <c r="E15" s="3"/>
      <c r="F15" s="3"/>
      <c r="G15" s="3"/>
      <c r="H15" s="3"/>
      <c r="I15" s="1"/>
      <c r="J15" s="1"/>
      <c r="K15" s="26"/>
      <c r="L15" s="1"/>
      <c r="M15" s="1"/>
      <c r="N15" s="1"/>
      <c r="O15" s="11"/>
    </row>
    <row r="16" spans="1:19" ht="29.25" customHeight="1" x14ac:dyDescent="0.25">
      <c r="A16" s="59"/>
      <c r="B16" s="60"/>
      <c r="C16" s="60"/>
      <c r="D16" s="27"/>
      <c r="E16" s="3"/>
      <c r="F16" s="28"/>
      <c r="G16" s="45"/>
      <c r="H16" s="29"/>
      <c r="I16" s="25"/>
      <c r="J16" s="4"/>
      <c r="K16" s="4"/>
      <c r="L16" s="4"/>
      <c r="M16" s="4"/>
      <c r="N16" s="4"/>
      <c r="O16" s="6"/>
    </row>
    <row r="17" spans="1:15" ht="18.75" customHeight="1" x14ac:dyDescent="0.25">
      <c r="A17" s="15"/>
      <c r="B17" s="15"/>
      <c r="C17" s="15"/>
      <c r="D17" s="12"/>
      <c r="E17" s="15"/>
      <c r="F17" s="16"/>
      <c r="G17" s="9"/>
      <c r="H17" s="10"/>
      <c r="I17" s="11"/>
      <c r="J17" s="11"/>
      <c r="K17" s="11"/>
      <c r="L17" s="11"/>
      <c r="M17" s="11"/>
      <c r="N17" s="11"/>
      <c r="O17" s="11"/>
    </row>
    <row r="18" spans="1:15" ht="15.75" x14ac:dyDescent="0.25">
      <c r="A18" s="55"/>
      <c r="B18" s="55"/>
      <c r="C18" s="14"/>
      <c r="D18" s="14"/>
      <c r="E18" s="14"/>
      <c r="F18" s="14"/>
      <c r="G18" s="17"/>
      <c r="H18" s="14"/>
      <c r="I18" s="6"/>
      <c r="J18" s="6"/>
      <c r="K18" s="6"/>
      <c r="L18" s="6"/>
      <c r="M18" s="6"/>
      <c r="N18" s="6"/>
      <c r="O18" s="11"/>
    </row>
    <row r="19" spans="1:15" ht="15.75" x14ac:dyDescent="0.25">
      <c r="A19" s="55"/>
      <c r="B19" s="55"/>
      <c r="C19" s="14"/>
      <c r="D19" s="14"/>
      <c r="E19" s="14"/>
      <c r="F19" s="14"/>
      <c r="G19" s="13"/>
      <c r="H19" s="14"/>
      <c r="I19" s="6"/>
      <c r="J19" s="6"/>
      <c r="K19" s="6"/>
      <c r="L19" s="6"/>
      <c r="M19" s="6"/>
      <c r="N19" s="6"/>
    </row>
    <row r="20" spans="1:15" x14ac:dyDescent="0.25">
      <c r="A20" s="10"/>
      <c r="B20" s="10"/>
      <c r="C20" s="10"/>
      <c r="D20" s="10"/>
      <c r="E20" s="10"/>
      <c r="F20" s="10"/>
      <c r="G20" s="18"/>
      <c r="H20" s="14"/>
      <c r="I20" s="6"/>
      <c r="J20" s="6"/>
      <c r="K20" s="6"/>
      <c r="L20" s="6"/>
      <c r="M20" s="6"/>
      <c r="N20" s="6"/>
    </row>
    <row r="21" spans="1:15" x14ac:dyDescent="0.25">
      <c r="A21" s="19"/>
      <c r="B21" s="19"/>
      <c r="C21" s="19"/>
      <c r="D21" s="19"/>
      <c r="E21" s="19"/>
      <c r="F21" s="19"/>
      <c r="G21" s="20"/>
      <c r="H21" s="19"/>
    </row>
  </sheetData>
  <mergeCells count="20">
    <mergeCell ref="A8:N8"/>
    <mergeCell ref="L6:M6"/>
    <mergeCell ref="A7:O7"/>
    <mergeCell ref="K1:N1"/>
    <mergeCell ref="A2:N2"/>
    <mergeCell ref="A3:A4"/>
    <mergeCell ref="B3:B4"/>
    <mergeCell ref="C3:C4"/>
    <mergeCell ref="D3:D4"/>
    <mergeCell ref="E3:G3"/>
    <mergeCell ref="H3:J3"/>
    <mergeCell ref="K3:N3"/>
    <mergeCell ref="A11:N11"/>
    <mergeCell ref="A10:O10"/>
    <mergeCell ref="A18:B18"/>
    <mergeCell ref="A19:B19"/>
    <mergeCell ref="A12:B12"/>
    <mergeCell ref="D13:F13"/>
    <mergeCell ref="A14:B14"/>
    <mergeCell ref="A16:C1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2026-05-19T11:45:46Z</dcterms:modified>
</cp:coreProperties>
</file>