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59035A28-1FC1-481B-A8AA-1B98C3879BEE}" xr6:coauthVersionLast="47" xr6:coauthVersionMax="47" xr10:uidLastSave="{00000000-0000-0000-0000-000000000000}"/>
  <bookViews>
    <workbookView xWindow="780" yWindow="780" windowWidth="26730" windowHeight="1336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L7" i="1" s="1"/>
  <c r="M7" i="1" s="1"/>
  <c r="N7" i="1" s="1"/>
  <c r="J8" i="1" s="1"/>
  <c r="I7" i="1"/>
  <c r="H7" i="1"/>
  <c r="J7" i="1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<sst xmlns="http://schemas.openxmlformats.org/spreadsheetml/2006/main" count="27" uniqueCount="27">
  <si>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</si>
  <si>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</si>
  <si>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</si>
  <si>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</si>
  <si>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</si>
  <si>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</si>
  <si>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</si>
  <si>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</si>
  <si>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</si>
  <si>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</si>
  <si>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</si>
  <si>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</si>
  <si>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</si>
  <si>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</si>
  <si>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В результате проведенного расчета Н(М)ЦК, ЦКЕП контракта составила:</t>
  </si>
  <si>
    <t>рублей</t>
  </si>
  <si>
    <t xml:space="preserve">Расчет Н(М)ЦК ЦКЕП произвел: </t>
  </si>
  <si>
    <t>Расчет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</si>
  <si>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 xml:space="preserve">Исполнитель №1  </t>
  </si>
  <si>
    <t xml:space="preserve">Исполнитель№2 </t>
  </si>
  <si>
    <t xml:space="preserve">Исполнитель №3 </t>
  </si>
  <si>
    <t>капитан вн. службы</t>
  </si>
  <si>
    <t xml:space="preserve">Начальник ОМТО УПП и СП ЦТАо                                                                                                                                                        </t>
  </si>
  <si>
    <t>А.В. Ломоносов</t>
  </si>
  <si>
    <t>шт.</t>
  </si>
  <si>
    <t>Поставка фискального накопителя и оказание услуги по продлению кода активации и обновлению для АТОЛ</t>
  </si>
  <si>
    <r>
      <t xml:space="preserve">В связи с тем, что для определения НМЦК Государственным заказчиком была использована ценовая информация, полученная от потенцмальных Исполнителей, готовых оказать услугу, Государственный заказчик считает эффективным установить цену контракта, соответствующую наименьшему ценовому предложению, что составляет </t>
    </r>
    <r>
      <rPr>
        <b/>
        <sz val="10"/>
        <color indexed="8"/>
        <rFont val="Times New Roman"/>
        <family val="1"/>
        <charset val="204"/>
      </rPr>
      <t>22 000 (Двадцать две тысячи) рублей 00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</si>
</sst>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164" fontId="6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/>
    <xf numFmtId="14" fontId="0" fillId="0" borderId="0" xfId="0" applyNumberFormat="1" applyBorder="1" applyAlignment="1"/>
    <xf numFmtId="0" fontId="5" fillId="0" borderId="0" xfId="0" applyFont="1" applyFill="1" applyBorder="1" applyAlignment="1" applyProtection="1">
      <alignment horizontal="center" vertical="center"/>
      <protection locked="0"/>
    </xf>
    <xf numFmtId="14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3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0" borderId="0" xfId="0"/>
    <xf numFmtId="164" fontId="6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/>
    <xf numFmtId="0" fontId="0" fillId="0" borderId="0" xfId="0" applyAlignment="1"/>
    <xf numFmtId="14" fontId="4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403" name="Pictur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428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1404" name="Picture 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24525" y="2400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1405" name="Picture 5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05725" y="30765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1406" name="Picture 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53375" y="28765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topLeftCell="A7" zoomScale="103" zoomScaleNormal="91" workbookViewId="0">
      <selection activeCell="G17" sqref="G17:H17"/>
    </sheetView>
  </sheetViews>
  <sheetFormatPr defaultRowHeight="12.75" x14ac:dyDescent="0.2"/>
  <cols>
    <col min="1" max="1" width="3.140625" style="2" customWidth="1"/>
    <col min="2" max="2" width="24.28515625" style="2" customWidth="1"/>
    <col min="3" max="4" width="7.140625" style="2" customWidth="1"/>
    <col min="5" max="7" width="12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12.85546875" style="2" customWidth="1"/>
    <col min="13" max="13" width="9.42578125" style="2" bestFit="1" customWidth="1"/>
    <col min="14" max="14" width="11" style="2" bestFit="1" customWidth="1"/>
    <col min="15" max="16384" width="9.140625" style="2"/>
  </cols>
  <sheetData>
    <row r="1" spans="1:15" ht="12.75" customHeight="1" x14ac:dyDescent="0.2">
      <c r="K1" s="32"/>
      <c r="L1" s="33"/>
      <c r="M1" s="33"/>
      <c r="N1" s="33"/>
    </row>
    <row r="2" spans="1:15" ht="12.75" customHeight="1" x14ac:dyDescent="0.2">
      <c r="K2" s="33"/>
      <c r="L2" s="33"/>
      <c r="M2" s="33"/>
      <c r="N2" s="33"/>
    </row>
    <row r="3" spans="1:15" x14ac:dyDescent="0.2">
      <c r="K3" s="36"/>
      <c r="L3" s="37"/>
      <c r="M3" s="37"/>
      <c r="N3" s="37"/>
    </row>
    <row r="4" spans="1:15" s="15" customFormat="1" ht="39" customHeight="1" x14ac:dyDescent="0.25">
      <c r="A4" s="34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ht="39" customHeight="1" x14ac:dyDescent="0.2">
      <c r="A5" s="30" t="s">
        <v>0</v>
      </c>
      <c r="B5" s="30" t="s">
        <v>2</v>
      </c>
      <c r="C5" s="30" t="s">
        <v>1</v>
      </c>
      <c r="D5" s="30" t="s">
        <v>3</v>
      </c>
      <c r="E5" s="30" t="s">
        <v>4</v>
      </c>
      <c r="F5" s="30"/>
      <c r="G5" s="30"/>
      <c r="H5" s="35" t="s">
        <v>11</v>
      </c>
      <c r="I5" s="35"/>
      <c r="J5" s="35"/>
      <c r="K5" s="31" t="s">
        <v>13</v>
      </c>
      <c r="L5" s="31"/>
      <c r="M5" s="31"/>
      <c r="N5" s="31"/>
    </row>
    <row r="6" spans="1:15" ht="159" customHeight="1" x14ac:dyDescent="0.2">
      <c r="A6" s="30"/>
      <c r="B6" s="30"/>
      <c r="C6" s="30"/>
      <c r="D6" s="30"/>
      <c r="E6" s="3" t="s">
        <v>18</v>
      </c>
      <c r="F6" s="3" t="s">
        <v>19</v>
      </c>
      <c r="G6" s="3" t="s">
        <v>20</v>
      </c>
      <c r="H6" s="3" t="s">
        <v>7</v>
      </c>
      <c r="I6" s="3" t="s">
        <v>5</v>
      </c>
      <c r="J6" s="3" t="s">
        <v>6</v>
      </c>
      <c r="K6" s="8" t="s">
        <v>10</v>
      </c>
      <c r="L6" s="7" t="s">
        <v>8</v>
      </c>
      <c r="M6" s="7" t="s">
        <v>9</v>
      </c>
      <c r="N6" s="7" t="s">
        <v>12</v>
      </c>
    </row>
    <row r="7" spans="1:15" ht="96" customHeight="1" x14ac:dyDescent="0.2">
      <c r="A7" s="3">
        <v>1</v>
      </c>
      <c r="B7" s="29" t="s">
        <v>25</v>
      </c>
      <c r="C7" s="4" t="s">
        <v>24</v>
      </c>
      <c r="D7" s="4">
        <v>1</v>
      </c>
      <c r="E7" s="27">
        <v>22000</v>
      </c>
      <c r="F7" s="27">
        <v>22200</v>
      </c>
      <c r="G7" s="27">
        <v>22900</v>
      </c>
      <c r="H7" s="24">
        <f t="shared" ref="H7" si="0">AVERAGE(E7:G7)</f>
        <v>22366.666666666668</v>
      </c>
      <c r="I7" s="25">
        <f>STDEV(E7:G7)</f>
        <v>472.58156262526086</v>
      </c>
      <c r="J7" s="25">
        <f t="shared" ref="J7" si="1">I7/H7*100</f>
        <v>2.1128832904259052</v>
      </c>
      <c r="K7" s="6">
        <f t="shared" ref="K7" si="2">((D7/3)*(SUM(E7:G7)))</f>
        <v>22366.666666666664</v>
      </c>
      <c r="L7" s="5">
        <f t="shared" ref="L7" si="3">K7/D7</f>
        <v>22366.666666666664</v>
      </c>
      <c r="M7" s="6">
        <f t="shared" ref="M7" si="4">ROUNDDOWN(L7,2)</f>
        <v>22366.66</v>
      </c>
      <c r="N7" s="6">
        <f>M7*D7</f>
        <v>22366.66</v>
      </c>
    </row>
    <row r="8" spans="1:15" s="1" customFormat="1" ht="20.25" customHeight="1" x14ac:dyDescent="0.25">
      <c r="A8" s="38" t="s">
        <v>14</v>
      </c>
      <c r="B8" s="38"/>
      <c r="C8" s="38"/>
      <c r="D8" s="38"/>
      <c r="E8" s="38"/>
      <c r="F8" s="38"/>
      <c r="G8" s="38"/>
      <c r="H8" s="38"/>
      <c r="I8" s="38"/>
      <c r="J8" s="26">
        <f>SUM(N7:N7)</f>
        <v>22366.66</v>
      </c>
      <c r="K8" s="28" t="s">
        <v>15</v>
      </c>
      <c r="L8" s="21"/>
      <c r="M8" s="20"/>
      <c r="N8" s="20"/>
    </row>
    <row r="9" spans="1:15" s="1" customFormat="1" ht="29.25" customHeight="1" x14ac:dyDescent="0.25">
      <c r="A9" s="39" t="s">
        <v>26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5" s="1" customFormat="1" ht="29.25" customHeight="1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5" s="1" customFormat="1" ht="21.75" customHeight="1" x14ac:dyDescent="0.25">
      <c r="A11" s="41" t="s">
        <v>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5" s="1" customFormat="1" ht="15.75" customHeight="1" x14ac:dyDescent="0.25">
      <c r="A12" s="46" t="s">
        <v>22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5" s="1" customFormat="1" ht="22.5" customHeight="1" x14ac:dyDescent="0.25">
      <c r="A13" s="40" t="s">
        <v>21</v>
      </c>
      <c r="B13" s="44"/>
      <c r="C13" s="44"/>
      <c r="D13" s="44"/>
      <c r="E13" s="44"/>
      <c r="F13" s="14"/>
      <c r="G13" s="45"/>
      <c r="H13" s="45"/>
      <c r="I13" s="9"/>
      <c r="J13" s="9"/>
      <c r="K13" s="9" t="s">
        <v>23</v>
      </c>
      <c r="L13" s="9"/>
      <c r="M13" s="9"/>
      <c r="N13" s="9"/>
    </row>
    <row r="14" spans="1:15" s="1" customFormat="1" ht="21.75" hidden="1" customHeight="1" x14ac:dyDescent="0.25">
      <c r="A14" s="44"/>
      <c r="B14" s="44"/>
      <c r="C14" s="44"/>
      <c r="D14" s="44"/>
      <c r="E14" s="44"/>
      <c r="F14" s="14"/>
      <c r="G14" s="14"/>
      <c r="H14" s="16"/>
      <c r="I14" s="9"/>
      <c r="J14" s="9"/>
      <c r="K14" s="9"/>
      <c r="L14" s="9"/>
      <c r="M14" s="9"/>
      <c r="N14" s="9"/>
    </row>
    <row r="15" spans="1:15" s="23" customFormat="1" ht="15.75" x14ac:dyDescent="0.25">
      <c r="A15" s="48">
        <v>46178</v>
      </c>
      <c r="B15" s="49"/>
      <c r="C15" s="49"/>
      <c r="D15" s="49"/>
      <c r="E15" s="11"/>
      <c r="F15" s="12"/>
      <c r="G15" s="13"/>
      <c r="H15" s="17"/>
      <c r="I15" s="9"/>
      <c r="J15" s="9"/>
      <c r="K15" s="9"/>
      <c r="L15" s="9"/>
      <c r="M15" s="9"/>
      <c r="N15" s="9"/>
      <c r="O15" s="22"/>
    </row>
    <row r="16" spans="1:15" s="23" customFormat="1" ht="16.5" customHeight="1" x14ac:dyDescent="0.25">
      <c r="A16" s="50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2"/>
      <c r="N16" s="2"/>
      <c r="O16" s="22"/>
    </row>
    <row r="17" spans="1:14" ht="80.25" customHeight="1" x14ac:dyDescent="0.25">
      <c r="A17" s="40"/>
      <c r="B17" s="40"/>
      <c r="C17" s="40"/>
      <c r="D17" s="10"/>
      <c r="E17" s="11"/>
      <c r="F17" s="12"/>
      <c r="G17" s="42"/>
      <c r="H17" s="43"/>
      <c r="I17" s="9"/>
      <c r="J17" s="9"/>
      <c r="K17" s="9"/>
      <c r="L17" s="9"/>
      <c r="M17" s="9"/>
      <c r="N17" s="9"/>
    </row>
    <row r="18" spans="1:14" ht="15.75" customHeight="1" x14ac:dyDescent="0.2">
      <c r="H18" s="18"/>
    </row>
    <row r="19" spans="1:14" s="9" customFormat="1" ht="48" customHeight="1" x14ac:dyDescent="0.2">
      <c r="A19" s="2"/>
      <c r="B19" s="2"/>
      <c r="C19" s="2"/>
      <c r="D19" s="2"/>
      <c r="E19" s="2"/>
      <c r="F19" s="2"/>
      <c r="G19" s="2"/>
      <c r="H19" s="19"/>
      <c r="I19" s="2"/>
      <c r="J19" s="2"/>
      <c r="K19" s="2"/>
      <c r="L19" s="2"/>
      <c r="M19" s="2"/>
      <c r="N19" s="2"/>
    </row>
    <row r="20" spans="1:14" s="9" customFormat="1" ht="18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s="9" customFormat="1" ht="11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9.5" customHeight="1" x14ac:dyDescent="0.2"/>
    <row r="23" spans="1:14" s="9" customFormat="1" ht="48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6.5" customHeight="1" x14ac:dyDescent="0.2"/>
  </sheetData>
  <mergeCells count="20">
    <mergeCell ref="A8:I8"/>
    <mergeCell ref="A9:N10"/>
    <mergeCell ref="A17:C17"/>
    <mergeCell ref="A11:N11"/>
    <mergeCell ref="G17:H17"/>
    <mergeCell ref="A13:E14"/>
    <mergeCell ref="G13:H13"/>
    <mergeCell ref="A12:N12"/>
    <mergeCell ref="A15:D15"/>
    <mergeCell ref="A16:L16"/>
    <mergeCell ref="C5:C6"/>
    <mergeCell ref="D5:D6"/>
    <mergeCell ref="E5:G5"/>
    <mergeCell ref="K5:N5"/>
    <mergeCell ref="K1:N2"/>
    <mergeCell ref="A4:N4"/>
    <mergeCell ref="H5:J5"/>
    <mergeCell ref="A5:A6"/>
    <mergeCell ref="B5:B6"/>
    <mergeCell ref="K3:N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2026-07-14T06:22:13Z</cp:lastPrinted>
  <dcterms:created xsi:type="dcterms:W3CDTF">2014-01-15T18:15:09Z</dcterms:created>
  <dcterms:modified xsi:type="dcterms:W3CDTF">2026-07-20T15:00:43Z</dcterms:modified>
</cp:coreProperties>
</file>