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025" yWindow="1785" windowWidth="29040" windowHeight="15840"/>
  </bookViews>
  <sheets>
    <sheet name="Лист2" sheetId="2" r:id="rId1"/>
    <sheet name="Лист3" sheetId="3" r:id="rId2"/>
  </sheets>
  <definedNames>
    <definedName name="_xlnm.Print_Area" localSheetId="0">Лист2!$A$1:$WFT$20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2" l="1"/>
  <c r="K18" i="2" l="1"/>
  <c r="P18" i="2" l="1"/>
  <c r="C15" i="2" s="1"/>
  <c r="N18" i="2" l="1"/>
  <c r="O18" i="2" s="1"/>
  <c r="XFD18" i="2" l="1"/>
</calcChain>
</file>

<file path=xl/sharedStrings.xml><?xml version="1.0" encoding="utf-8"?>
<sst xmlns="http://schemas.openxmlformats.org/spreadsheetml/2006/main" count="57" uniqueCount="49">
  <si>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</si>
  <si>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</si>
  <si>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</si>
  <si>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</si>
  <si>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</si>
  <si>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</si>
  <si>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</si>
  <si>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</si>
  <si>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</si>
  <si>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</si>
  <si>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</si>
  <si>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</si>
  <si>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</si>
  <si>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Ценовое предложение №4</t>
  </si>
  <si>
    <t>Ценовое предложение №5</t>
  </si>
  <si>
    <t>Расчетные формулы</t>
  </si>
  <si>
    <t>коэффициент вариации V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</si>
  <si>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</si>
  <si>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</si>
  <si>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</si>
  <si>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</si>
  <si>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</si>
  <si>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</si>
  <si>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</si>
  <si>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</si>
  <si>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</si>
  <si>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Наименование</t>
  </si>
  <si>
    <t>Характеристики объекта закупки</t>
  </si>
  <si>
    <t>Единица измерения</t>
  </si>
  <si>
    <t>В соответствии с описанием объекта закупки (Техническое задание - Приложение № 1)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</si>
  <si>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</si>
  <si>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</si>
  <si>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</si>
  <si>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</si>
  <si>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r>
      <t xml:space="preserve">среднее квадратичное отклонение </t>
    </r>
    <r>
      <rPr>
        <sz val="16"/>
        <color theme="1"/>
        <rFont val="Times New Roman"/>
        <family val="1"/>
        <charset val="204"/>
      </rPr>
      <t>σ</t>
    </r>
  </si>
  <si>
    <t>Совокупность цен принимается однородной при значении коэффициента вариации менее 33%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</si>
  <si>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</si>
  <si>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Кол-во позиций (всего)</t>
  </si>
  <si>
    <t>см. таблицу</t>
  </si>
  <si>
    <t>В соответствии с Общероссийским классификатором единиц измерения (ОКЕИ) ОК 015-94 (МК 002-97) (Постановление Госстандарта РФ 26.12.1994 №366</t>
  </si>
  <si>
    <t xml:space="preserve">Ценовое предложение №4 Вх.№ от </t>
  </si>
  <si>
    <t>В соответствии с приказом Минэкономразвития России от 02.10.2013 N 567,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</si>
  <si>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 xml:space="preserve">Расчет выполнил: Заведующий  отделом (врач-терапевт) высшей категории О(МПР) Приволжского филиала ФГБУ ЦЭПП МЧС России ___________________________  Р.З. Джаруллаев 
Соответствие обоснования начальной (максимальной) цены контракта, цены контракт,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удостоверяю:
Главный бухгалтер Приволжского филиала ФГБУ ЦЭПП МЧС России ___________________________ И.А. Радченко
Начальник Приволжского филиала ФГБУ ЦЭПП МЧС России ___________________________  Н.В. Елизарьева
Руководитель контрактной службы __________________________  А.П.Чернявская             </t>
  </si>
  <si>
    <t xml:space="preserve">Поставка масла для массажа для нужд Приволжского филиала ФГБУ ЦЭПП МЧС России </t>
  </si>
  <si>
    <t>Масло для массажа</t>
  </si>
  <si>
    <t>литр</t>
  </si>
  <si>
    <t>Ценовое предложение №1 Вх. №В-119-601 от 16.06.2026</t>
  </si>
  <si>
    <t>Ценовое предложение №2 Вх. №В-119-612 от 17.06.2026</t>
  </si>
  <si>
    <t>Ценовое предложение №3 Вх. №В-119-613 от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</si>
</sst>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9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1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44303</xdr:colOff>
      <xdr:row>9</xdr:row>
      <xdr:rowOff>22150</xdr:rowOff>
    </xdr:from>
    <xdr:to>
      <xdr:col>4</xdr:col>
      <xdr:colOff>1085406</xdr:colOff>
      <xdr:row>9</xdr:row>
      <xdr:rowOff>697761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0437" y="5726074"/>
          <a:ext cx="2093284" cy="675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621561</xdr:colOff>
      <xdr:row>10</xdr:row>
      <xdr:rowOff>433498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19575" y="6419850"/>
          <a:ext cx="1676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576899</xdr:colOff>
      <xdr:row>7</xdr:row>
      <xdr:rowOff>71689</xdr:rowOff>
    </xdr:from>
    <xdr:to>
      <xdr:col>5</xdr:col>
      <xdr:colOff>365493</xdr:colOff>
      <xdr:row>7</xdr:row>
      <xdr:rowOff>609157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53033" y="3981369"/>
          <a:ext cx="2036937" cy="537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abSelected="1" topLeftCell="A10" zoomScale="70" zoomScaleNormal="70" zoomScaleSheetLayoutView="40" workbookViewId="0">
      <selection activeCell="G18" sqref="G18"/>
    </sheetView>
  </sheetViews>
  <sheetFormatPr defaultRowHeight="15" x14ac:dyDescent="0.25"/>
  <cols>
    <col min="1" max="1" width="9.42578125" bestFit="1" customWidth="1"/>
    <col min="2" max="2" width="47.5703125" customWidth="1"/>
    <col min="3" max="3" width="15.140625" customWidth="1"/>
    <col min="4" max="4" width="15.85546875" customWidth="1"/>
    <col min="5" max="7" width="17.85546875" customWidth="1"/>
    <col min="8" max="8" width="18.28515625" customWidth="1"/>
    <col min="9" max="9" width="14.140625" hidden="1" customWidth="1"/>
    <col min="10" max="10" width="14.28515625" hidden="1" customWidth="1"/>
    <col min="11" max="11" width="17" customWidth="1"/>
    <col min="12" max="12" width="14.85546875" customWidth="1"/>
    <col min="13" max="13" width="13.42578125" bestFit="1" customWidth="1"/>
    <col min="14" max="14" width="15.85546875" customWidth="1"/>
    <col min="15" max="15" width="22.140625" customWidth="1"/>
    <col min="16" max="16" width="17.7109375" customWidth="1"/>
  </cols>
  <sheetData>
    <row r="1" spans="1:16" ht="30.7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54" t="s">
        <v>23</v>
      </c>
      <c r="M1" s="54"/>
      <c r="N1" s="54"/>
      <c r="O1" s="54"/>
      <c r="P1" s="54"/>
    </row>
    <row r="2" spans="1:16" ht="18" customHeight="1" x14ac:dyDescent="0.25">
      <c r="A2" s="55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0.5" customHeight="1" thickBot="1" x14ac:dyDescent="0.3">
      <c r="A3" s="32" t="s">
        <v>25</v>
      </c>
      <c r="B3" s="57"/>
      <c r="C3" s="57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6" ht="30" customHeight="1" thickBot="1" x14ac:dyDescent="0.3">
      <c r="A4" s="58"/>
      <c r="B4" s="59"/>
      <c r="C4" s="59"/>
      <c r="D4" s="4" t="s">
        <v>0</v>
      </c>
      <c r="E4" s="63" t="s">
        <v>26</v>
      </c>
      <c r="F4" s="63"/>
      <c r="G4" s="63"/>
      <c r="H4" s="63"/>
      <c r="I4" s="63" t="s">
        <v>27</v>
      </c>
      <c r="J4" s="63"/>
      <c r="K4" s="63"/>
      <c r="L4" s="63"/>
      <c r="M4" s="63" t="s">
        <v>37</v>
      </c>
      <c r="N4" s="63"/>
      <c r="O4" s="63" t="s">
        <v>28</v>
      </c>
      <c r="P4" s="63"/>
    </row>
    <row r="5" spans="1:16" ht="83.25" customHeight="1" thickBot="1" x14ac:dyDescent="0.3">
      <c r="A5" s="58"/>
      <c r="B5" s="59"/>
      <c r="C5" s="59"/>
      <c r="D5" s="4">
        <v>1</v>
      </c>
      <c r="E5" s="64" t="s">
        <v>43</v>
      </c>
      <c r="F5" s="64"/>
      <c r="G5" s="64"/>
      <c r="H5" s="64"/>
      <c r="I5" s="65" t="s">
        <v>29</v>
      </c>
      <c r="J5" s="65"/>
      <c r="K5" s="65"/>
      <c r="L5" s="65"/>
      <c r="M5" s="63" t="s">
        <v>38</v>
      </c>
      <c r="N5" s="63"/>
      <c r="O5" s="66" t="s">
        <v>39</v>
      </c>
      <c r="P5" s="66"/>
    </row>
    <row r="6" spans="1:16" ht="50.25" customHeight="1" x14ac:dyDescent="0.25">
      <c r="A6" s="41" t="s">
        <v>30</v>
      </c>
      <c r="B6" s="42"/>
      <c r="C6" s="42"/>
      <c r="D6" s="43" t="s">
        <v>31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</row>
    <row r="7" spans="1:16" ht="15.75" customHeight="1" x14ac:dyDescent="0.25">
      <c r="A7" s="51" t="s">
        <v>15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ht="96" customHeight="1" x14ac:dyDescent="0.25">
      <c r="A8" s="46" t="s">
        <v>32</v>
      </c>
      <c r="B8" s="47"/>
      <c r="C8" s="48"/>
      <c r="D8" s="46" t="s">
        <v>33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6" ht="45.75" customHeight="1" x14ac:dyDescent="0.25">
      <c r="A9" s="41" t="s">
        <v>18</v>
      </c>
      <c r="B9" s="41"/>
      <c r="C9" s="41"/>
      <c r="D9" s="53" t="s">
        <v>21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ht="56.25" customHeight="1" x14ac:dyDescent="0.25">
      <c r="A10" s="41" t="s">
        <v>34</v>
      </c>
      <c r="B10" s="41"/>
      <c r="C10" s="41"/>
      <c r="D10" s="41" t="s">
        <v>19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34.5" customHeight="1" x14ac:dyDescent="0.25">
      <c r="A11" s="41" t="s">
        <v>16</v>
      </c>
      <c r="B11" s="41"/>
      <c r="C11" s="41"/>
      <c r="D11" s="41" t="s">
        <v>35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73.5" customHeight="1" x14ac:dyDescent="0.25">
      <c r="A12" s="67" t="s">
        <v>17</v>
      </c>
      <c r="B12" s="41"/>
      <c r="C12" s="41"/>
      <c r="D12" s="41" t="s">
        <v>36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 ht="15.75" customHeight="1" x14ac:dyDescent="0.25">
      <c r="A13" s="67" t="s">
        <v>11</v>
      </c>
      <c r="B13" s="41"/>
      <c r="C13" s="41"/>
      <c r="D13" s="41" t="s">
        <v>20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24" customHeight="1" x14ac:dyDescent="0.25">
      <c r="A14" s="39" t="s">
        <v>22</v>
      </c>
      <c r="B14" s="39"/>
      <c r="C14" s="40">
        <v>46190</v>
      </c>
      <c r="D14" s="40"/>
      <c r="E14" s="3"/>
      <c r="F14" s="3"/>
      <c r="G14" s="12"/>
      <c r="H14" s="3"/>
      <c r="I14" s="3"/>
      <c r="J14" s="3"/>
      <c r="K14" s="3"/>
      <c r="L14" s="3"/>
      <c r="M14" s="3"/>
      <c r="N14" s="3"/>
      <c r="O14" s="3"/>
      <c r="P14" s="3"/>
    </row>
    <row r="15" spans="1:16" s="10" customFormat="1" ht="42.75" customHeight="1" thickBot="1" x14ac:dyDescent="0.3">
      <c r="A15" s="32" t="s">
        <v>11</v>
      </c>
      <c r="B15" s="33"/>
      <c r="C15" s="34">
        <f>SUM(P18:P18)</f>
        <v>4166.666666666667</v>
      </c>
      <c r="D15" s="35"/>
      <c r="E15" s="36" t="s">
        <v>43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</row>
    <row r="16" spans="1:16" s="10" customFormat="1" ht="76.5" customHeight="1" x14ac:dyDescent="0.25">
      <c r="A16" s="27" t="s">
        <v>0</v>
      </c>
      <c r="B16" s="23" t="s">
        <v>1</v>
      </c>
      <c r="C16" s="21" t="s">
        <v>2</v>
      </c>
      <c r="D16" s="21"/>
      <c r="E16" s="16" t="s">
        <v>46</v>
      </c>
      <c r="F16" s="16" t="s">
        <v>47</v>
      </c>
      <c r="G16" s="16" t="s">
        <v>48</v>
      </c>
      <c r="H16" s="16" t="s">
        <v>40</v>
      </c>
      <c r="I16" s="16" t="s">
        <v>13</v>
      </c>
      <c r="J16" s="16" t="s">
        <v>14</v>
      </c>
      <c r="K16" s="29" t="s">
        <v>10</v>
      </c>
      <c r="L16" s="21" t="s">
        <v>12</v>
      </c>
      <c r="M16" s="21" t="s">
        <v>8</v>
      </c>
      <c r="N16" s="23" t="s">
        <v>9</v>
      </c>
      <c r="O16" s="23" t="s">
        <v>6</v>
      </c>
      <c r="P16" s="25" t="s">
        <v>7</v>
      </c>
    </row>
    <row r="17" spans="1:16 16384:16384" s="10" customFormat="1" ht="24" customHeight="1" x14ac:dyDescent="0.25">
      <c r="A17" s="28"/>
      <c r="B17" s="24"/>
      <c r="C17" s="15" t="s">
        <v>3</v>
      </c>
      <c r="D17" s="15" t="s">
        <v>4</v>
      </c>
      <c r="E17" s="11" t="s">
        <v>5</v>
      </c>
      <c r="F17" s="11" t="s">
        <v>5</v>
      </c>
      <c r="G17" s="11" t="s">
        <v>5</v>
      </c>
      <c r="H17" s="11" t="s">
        <v>5</v>
      </c>
      <c r="I17" s="11" t="s">
        <v>5</v>
      </c>
      <c r="J17" s="11" t="s">
        <v>5</v>
      </c>
      <c r="K17" s="30"/>
      <c r="L17" s="22"/>
      <c r="M17" s="22"/>
      <c r="N17" s="24"/>
      <c r="O17" s="24"/>
      <c r="P17" s="26"/>
    </row>
    <row r="18" spans="1:16 16384:16384" s="10" customFormat="1" ht="82.5" customHeight="1" x14ac:dyDescent="0.25">
      <c r="A18" s="17">
        <v>1</v>
      </c>
      <c r="B18" s="5" t="s">
        <v>44</v>
      </c>
      <c r="C18" s="6" t="s">
        <v>45</v>
      </c>
      <c r="D18" s="6">
        <v>5</v>
      </c>
      <c r="E18" s="8">
        <v>780</v>
      </c>
      <c r="F18" s="7">
        <v>900</v>
      </c>
      <c r="G18" s="8">
        <v>820</v>
      </c>
      <c r="H18" s="8"/>
      <c r="I18" s="8"/>
      <c r="J18" s="8"/>
      <c r="K18" s="9">
        <f>AVERAGE(E18:H18)</f>
        <v>833.33333333333337</v>
      </c>
      <c r="L18" s="14">
        <v>3</v>
      </c>
      <c r="M18" s="13">
        <f>STDEV(E18,F18,G18)</f>
        <v>61.101009266077874</v>
      </c>
      <c r="N18" s="13">
        <f>M18/K18*100</f>
        <v>7.3321211119293448</v>
      </c>
      <c r="O18" s="13" t="str">
        <f>IF(N18&lt;33,"ОДНОРОДНЫЕ","НЕОДНОРОДНЫЕ")</f>
        <v>ОДНОРОДНЫЕ</v>
      </c>
      <c r="P18" s="18">
        <f>D18*K18</f>
        <v>4166.666666666667</v>
      </c>
      <c r="XFD18" s="10">
        <f>SUM(A18:XFC18)</f>
        <v>7577.4331303780073</v>
      </c>
    </row>
    <row r="19" spans="1:16 16384:16384" s="10" customFormat="1" ht="36.75" customHeight="1" x14ac:dyDescent="0.25">
      <c r="A19" s="31" t="s">
        <v>41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 16384:16384" s="10" customFormat="1" ht="114" customHeight="1" x14ac:dyDescent="0.25">
      <c r="A20" s="19" t="s">
        <v>42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 16384:16384" ht="24" customHeight="1" x14ac:dyDescent="0.25"/>
    <row r="22" spans="1:16 16384:16384" ht="25.5" customHeight="1" x14ac:dyDescent="0.25"/>
    <row r="23" spans="1:16 16384:16384" ht="21.75" customHeight="1" x14ac:dyDescent="0.25"/>
    <row r="24" spans="1:16 16384:16384" ht="21" customHeight="1" x14ac:dyDescent="0.25"/>
    <row r="25" spans="1:16 16384:16384" ht="23.25" customHeight="1" x14ac:dyDescent="0.25"/>
    <row r="26" spans="1:16 16384:16384" ht="22.5" customHeight="1" x14ac:dyDescent="0.25"/>
  </sheetData>
  <mergeCells count="43">
    <mergeCell ref="A11:C11"/>
    <mergeCell ref="D11:P11"/>
    <mergeCell ref="A12:C12"/>
    <mergeCell ref="D12:P12"/>
    <mergeCell ref="A13:C13"/>
    <mergeCell ref="D13:P13"/>
    <mergeCell ref="A9:C9"/>
    <mergeCell ref="D9:P9"/>
    <mergeCell ref="A10:C10"/>
    <mergeCell ref="D10:P10"/>
    <mergeCell ref="L1:P1"/>
    <mergeCell ref="A2:P2"/>
    <mergeCell ref="A3:C5"/>
    <mergeCell ref="D3:P3"/>
    <mergeCell ref="E4:H4"/>
    <mergeCell ref="I4:L4"/>
    <mergeCell ref="M4:N4"/>
    <mergeCell ref="O4:P4"/>
    <mergeCell ref="E5:H5"/>
    <mergeCell ref="I5:L5"/>
    <mergeCell ref="M5:N5"/>
    <mergeCell ref="O5:P5"/>
    <mergeCell ref="A6:C6"/>
    <mergeCell ref="D6:P6"/>
    <mergeCell ref="A8:C8"/>
    <mergeCell ref="D8:P8"/>
    <mergeCell ref="A7:P7"/>
    <mergeCell ref="A15:B15"/>
    <mergeCell ref="C15:D15"/>
    <mergeCell ref="E15:P15"/>
    <mergeCell ref="A14:B14"/>
    <mergeCell ref="C14:D14"/>
    <mergeCell ref="A20:P20"/>
    <mergeCell ref="M16:M17"/>
    <mergeCell ref="N16:N17"/>
    <mergeCell ref="O16:O17"/>
    <mergeCell ref="P16:P17"/>
    <mergeCell ref="A16:A17"/>
    <mergeCell ref="B16:B17"/>
    <mergeCell ref="C16:D16"/>
    <mergeCell ref="K16:K17"/>
    <mergeCell ref="L16:L17"/>
    <mergeCell ref="A19:P19"/>
  </mergeCells>
  <conditionalFormatting sqref="O18">
    <cfRule type="containsText" dxfId="5" priority="31" operator="containsText" text="НЕОДНОРОДНЫЕ">
      <formula>NOT(ISERROR(SEARCH("НЕОДНОРОДНЫЕ",O18)))</formula>
    </cfRule>
    <cfRule type="containsText" dxfId="4" priority="32" operator="containsText" text="ОДНОРОДНЫЕ">
      <formula>NOT(ISERROR(SEARCH("ОДНОРОДНЫЕ",O18)))</formula>
    </cfRule>
    <cfRule type="containsText" dxfId="3" priority="33" operator="containsText" text="НЕОДНОРОДНЫЕ">
      <formula>NOT(ISERROR(SEARCH("НЕОДНОРОДНЫЕ",O18)))</formula>
    </cfRule>
  </conditionalFormatting>
  <conditionalFormatting sqref="O18">
    <cfRule type="containsText" dxfId="2" priority="34" operator="containsText" text="НЕ">
      <formula>NOT(ISERROR(SEARCH("НЕ",O18)))</formula>
    </cfRule>
    <cfRule type="containsText" dxfId="1" priority="35" operator="containsText" text="ОДНОРОДНЫЕ">
      <formula>NOT(ISERROR(SEARCH("ОДНОРОДНЫЕ",O18)))</formula>
    </cfRule>
    <cfRule type="containsText" dxfId="0" priority="36" operator="containsText" text="НЕОДНОРОДНЫЕ">
      <formula>NOT(ISERROR(SEARCH("НЕОДНОРОДНЫЕ",O18)))</formula>
    </cfRule>
  </conditionalFormatting>
  <pageMargins left="0.23622047244094491" right="0.23622047244094491" top="0" bottom="0.74803149606299213" header="0.31496062992125984" footer="0.31496062992125984"/>
  <pageSetup paperSize="9" scale="55" fitToWidth="0" orientation="landscape" r:id="rId1"/>
  <colBreaks count="1" manualBreakCount="1">
    <brk id="16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2026-06-17T13:48:39Z</dcterms:modified>
</cp:coreProperties>
</file>