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.burmitsky\Desktop\Органы инспекции\флакон стерильный 500 мл\"/>
    </mc:Choice>
  </mc:AlternateContent>
  <xr:revisionPtr revIDLastSave="0" documentId="13_ncr:1_{484CC304-84DA-4D74-80FD-44C612425FAA}" xr6:coauthVersionLast="37" xr6:coauthVersionMax="37" xr10:uidLastSave="{00000000-0000-0000-0000-000000000000}"/>
  <bookViews>
    <workbookView xWindow="0" yWindow="120" windowWidth="19440" windowHeight="7635" xr2:uid="{00000000-000D-0000-FFFF-FFFF00000000}"/>
  </bookViews>
  <sheets>
    <sheet name="Метод сопоставления цен" sheetId="7" r:id="rId1"/>
  </sheets>
  <definedNames>
    <definedName name="_xlnm.Print_Area" localSheetId="0">'Метод сопоставления цен'!$A$1:$M$8</definedName>
  </definedNames>
  <calcPr calcId="179021" iterateDelta="1E-4"/>
</workbook>
</file>

<file path=xl/calcChain.xml><?xml version="1.0" encoding="utf-8"?>
<calcChain xmlns="http://schemas.openxmlformats.org/spreadsheetml/2006/main">
  <c r="M4" i="7" l="1"/>
  <c r="M8" i="7"/>
  <c r="K4" i="7" l="1"/>
  <c r="L4" i="7" s="1"/>
  <c r="H4" i="7"/>
  <c r="I4" i="7" s="1"/>
  <c r="J4" i="7" s="1"/>
</calcChain>
</file>

<file path=xl/sharedStrings.xml><?xml version="1.0" encoding="utf-8"?>
<sst xmlns="http://schemas.openxmlformats.org/spreadsheetml/2006/main" count="23" uniqueCount="23">
  <si>
    <t>Кол-во</t>
  </si>
  <si>
    <t>Цена за единицу изм. (руб.)</t>
  </si>
  <si>
    <t>Среднее квадратичное отклонение</t>
  </si>
  <si>
    <t xml:space="preserve">Средняя арифметическая цена за единицу     &lt;ц&gt; </t>
  </si>
  <si>
    <t>Ед. изм</t>
  </si>
  <si>
    <t>№</t>
  </si>
  <si>
    <t>Однородность совокупности значений выявленных цен, используемых в расчете НМЦК, ЦКЕП</t>
  </si>
  <si>
    <t>НМЦК, ЦКЕП, определяемая методом сопоставимых рыночных цен (анализа рынка)</t>
  </si>
  <si>
    <t>Наименование товара, работ, услуг</t>
  </si>
  <si>
    <t>Ценовая информация** (руб./ед.изм.)</t>
  </si>
  <si>
    <t>Стоимость, в руб.</t>
  </si>
  <si>
    <t>Начальная (максимальная) цена договара:</t>
  </si>
  <si>
    <r>
      <t xml:space="preserve">коэффициент вариации цен V (%)           </t>
    </r>
    <r>
      <rPr>
        <i/>
        <sz val="11"/>
        <color indexed="8"/>
        <rFont val="Times New Roman"/>
        <family val="1"/>
        <charset val="204"/>
      </rPr>
      <t xml:space="preserve">         (не должен превышать 33%)</t>
    </r>
  </si>
  <si>
    <r>
      <rPr>
        <b/>
        <sz val="11"/>
        <color indexed="8"/>
        <rFont val="Times New Roman"/>
        <family val="1"/>
        <charset val="204"/>
      </rPr>
      <t>Расчет Н(М)ЦК по формуле</t>
    </r>
    <r>
      <rPr>
        <sz val="11"/>
        <color indexed="8"/>
        <rFont val="Times New Roman"/>
        <family val="1"/>
        <charset val="204"/>
      </rPr>
      <t xml:space="preserve">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</si>
  <si>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Коммерческое предложение 
№2</t>
  </si>
  <si>
    <t>Коммерческое предложение №1</t>
  </si>
  <si>
    <t>Коммерческое предложение
№3</t>
  </si>
  <si>
    <t>ОСМ</t>
  </si>
  <si>
    <t>Бурмицкий А.А.</t>
  </si>
  <si>
    <t>Флакон ПЭ 500 мл для отбора проб, для микробиол-го и физико-хим. анализа, стерильны</t>
  </si>
  <si>
    <t>шт</t>
  </si>
  <si>
    <t>ОБОСНОВАНИЕ НАЧАЛЬНОЙ (МАКСИМАЛЬНОЙ) ЦЕНЫ ДОГОВОРА                                                                                                                                                                                                                                                                                                                                                                                                                Поставка флаконов для отбора проб для нужд филиала ФБУЗ «Центр гигиены и эпидемиологии в Воронежской области»</t>
  </si>
  <si>
    <t xml:space="preserve">и.о. зав.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</si>
</sst>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3" x14ac:knownFonts="1">
    <font>
      <sz val="10"/>
      <name val="Arial Cyr"/>
      <charset val="204"/>
    </font>
    <font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7" fillId="0" borderId="0"/>
  </cellStyleXfs>
  <cellXfs count="46">
    <xf numFmtId="0" fontId="0" fillId="0" borderId="0" xfId="0"/>
    <xf numFmtId="164" fontId="2" fillId="0" borderId="0" xfId="1" applyNumberFormat="1" applyFont="1" applyFill="1" applyAlignment="1" applyProtection="1">
      <alignment horizontal="center" vertical="center"/>
      <protection locked="0"/>
    </xf>
    <xf numFmtId="0" fontId="6" fillId="0" borderId="0" xfId="1" applyFont="1" applyAlignment="1">
      <alignment horizontal="center" vertical="center" wrapText="1"/>
    </xf>
    <xf numFmtId="0" fontId="3" fillId="0" borderId="0" xfId="1" applyFont="1" applyAlignment="1">
      <alignment horizontal="center" vertical="center"/>
    </xf>
    <xf numFmtId="0" fontId="1" fillId="0" borderId="0" xfId="1" applyFont="1" applyFill="1" applyAlignment="1" applyProtection="1">
      <alignment horizontal="center" vertical="center"/>
      <protection locked="0"/>
    </xf>
    <xf numFmtId="0" fontId="2" fillId="0" borderId="0" xfId="1" applyFont="1" applyAlignment="1" applyProtection="1">
      <alignment horizontal="center" vertical="center" wrapText="1"/>
      <protection locked="0"/>
    </xf>
    <xf numFmtId="0" fontId="2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10" fillId="0" borderId="4" xfId="1" applyFont="1" applyFill="1" applyBorder="1" applyAlignment="1">
      <alignment horizontal="center" vertical="center" textRotation="90" wrapText="1"/>
    </xf>
    <xf numFmtId="0" fontId="10" fillId="0" borderId="1" xfId="1" applyFont="1" applyBorder="1" applyAlignment="1">
      <alignment horizontal="center" vertical="top" wrapText="1"/>
    </xf>
    <xf numFmtId="0" fontId="10" fillId="0" borderId="1" xfId="1" applyFont="1" applyFill="1" applyBorder="1" applyAlignment="1">
      <alignment horizontal="center" vertical="top" wrapText="1"/>
    </xf>
    <xf numFmtId="0" fontId="1" fillId="0" borderId="1" xfId="1" applyFont="1" applyBorder="1" applyAlignment="1">
      <alignment horizontal="center" vertical="top" wrapText="1"/>
    </xf>
    <xf numFmtId="0" fontId="10" fillId="0" borderId="3" xfId="1" applyFont="1" applyBorder="1" applyAlignment="1">
      <alignment horizontal="center" vertical="center" wrapText="1"/>
    </xf>
    <xf numFmtId="0" fontId="1" fillId="0" borderId="3" xfId="1" applyFont="1" applyFill="1" applyBorder="1" applyAlignment="1">
      <alignment horizontal="center" vertical="center" wrapText="1"/>
    </xf>
    <xf numFmtId="4" fontId="1" fillId="0" borderId="1" xfId="1" applyNumberFormat="1" applyFont="1" applyBorder="1" applyAlignment="1">
      <alignment horizontal="center" vertical="top" wrapText="1"/>
    </xf>
    <xf numFmtId="4" fontId="1" fillId="0" borderId="1" xfId="1" applyNumberFormat="1" applyFont="1" applyFill="1" applyBorder="1" applyAlignment="1">
      <alignment horizontal="center" vertical="top" wrapText="1"/>
    </xf>
    <xf numFmtId="4" fontId="1" fillId="0" borderId="3" xfId="1" applyNumberFormat="1" applyFont="1" applyBorder="1" applyAlignment="1">
      <alignment horizontal="center" vertical="top" wrapText="1"/>
    </xf>
    <xf numFmtId="4" fontId="1" fillId="2" borderId="1" xfId="1" applyNumberFormat="1" applyFont="1" applyFill="1" applyBorder="1" applyAlignment="1">
      <alignment horizontal="center" vertical="top"/>
    </xf>
    <xf numFmtId="0" fontId="10" fillId="0" borderId="4" xfId="1" applyFont="1" applyFill="1" applyBorder="1" applyAlignment="1">
      <alignment horizontal="center" vertical="center" textRotation="90"/>
    </xf>
    <xf numFmtId="4" fontId="1" fillId="0" borderId="6" xfId="1" applyNumberFormat="1" applyFont="1" applyBorder="1" applyAlignment="1">
      <alignment horizontal="center" vertical="top" wrapText="1"/>
    </xf>
    <xf numFmtId="0" fontId="1" fillId="0" borderId="1" xfId="1" applyFont="1" applyFill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top" wrapText="1"/>
    </xf>
    <xf numFmtId="0" fontId="8" fillId="0" borderId="9" xfId="0" applyFont="1" applyBorder="1" applyAlignment="1">
      <alignment horizontal="center" vertical="top" wrapText="1"/>
    </xf>
    <xf numFmtId="2" fontId="8" fillId="0" borderId="9" xfId="0" applyNumberFormat="1" applyFont="1" applyBorder="1" applyAlignment="1">
      <alignment horizontal="center" vertical="top"/>
    </xf>
    <xf numFmtId="2" fontId="8" fillId="0" borderId="10" xfId="0" applyNumberFormat="1" applyFont="1" applyBorder="1" applyAlignment="1">
      <alignment horizontal="center" vertical="top"/>
    </xf>
    <xf numFmtId="0" fontId="8" fillId="0" borderId="5" xfId="0" applyFont="1" applyBorder="1" applyAlignment="1">
      <alignment horizontal="justify" vertical="center" wrapText="1"/>
    </xf>
    <xf numFmtId="0" fontId="1" fillId="0" borderId="7" xfId="1" applyFont="1" applyFill="1" applyBorder="1" applyAlignment="1">
      <alignment horizontal="center" vertical="center" wrapText="1"/>
    </xf>
    <xf numFmtId="2" fontId="9" fillId="3" borderId="5" xfId="0" applyNumberFormat="1" applyFont="1" applyFill="1" applyBorder="1" applyAlignment="1">
      <alignment horizontal="center" vertical="center" wrapText="1"/>
    </xf>
    <xf numFmtId="4" fontId="1" fillId="0" borderId="5" xfId="1" applyNumberFormat="1" applyFont="1" applyBorder="1" applyAlignment="1">
      <alignment horizontal="center" vertical="center" wrapText="1"/>
    </xf>
    <xf numFmtId="4" fontId="1" fillId="0" borderId="5" xfId="1" applyNumberFormat="1" applyFont="1" applyFill="1" applyBorder="1" applyAlignment="1">
      <alignment horizontal="center" vertical="top" wrapText="1"/>
    </xf>
    <xf numFmtId="4" fontId="1" fillId="0" borderId="5" xfId="1" applyNumberFormat="1" applyFont="1" applyBorder="1" applyAlignment="1">
      <alignment horizontal="center" vertical="top" wrapText="1"/>
    </xf>
    <xf numFmtId="0" fontId="12" fillId="0" borderId="9" xfId="0" applyFont="1" applyBorder="1" applyAlignment="1">
      <alignment horizontal="center" vertical="center" wrapText="1"/>
    </xf>
    <xf numFmtId="0" fontId="10" fillId="0" borderId="7" xfId="1" applyFont="1" applyBorder="1" applyAlignment="1">
      <alignment horizontal="center" vertical="center" wrapText="1"/>
    </xf>
    <xf numFmtId="0" fontId="10" fillId="0" borderId="4" xfId="1" applyFont="1" applyFill="1" applyBorder="1" applyAlignment="1">
      <alignment horizontal="center" vertical="center" textRotation="90" wrapText="1"/>
    </xf>
    <xf numFmtId="0" fontId="10" fillId="0" borderId="2" xfId="1" applyFont="1" applyFill="1" applyBorder="1" applyAlignment="1">
      <alignment horizontal="center" vertical="center" textRotation="90" wrapText="1"/>
    </xf>
    <xf numFmtId="0" fontId="10" fillId="0" borderId="3" xfId="1" applyFont="1" applyBorder="1" applyAlignment="1">
      <alignment horizontal="left" vertical="center" wrapText="1"/>
    </xf>
    <xf numFmtId="0" fontId="10" fillId="0" borderId="5" xfId="1" applyFont="1" applyBorder="1" applyAlignment="1">
      <alignment horizontal="left" vertical="center" wrapText="1"/>
    </xf>
    <xf numFmtId="0" fontId="10" fillId="0" borderId="6" xfId="1" applyFont="1" applyBorder="1" applyAlignment="1">
      <alignment horizontal="left" vertical="center" wrapText="1"/>
    </xf>
    <xf numFmtId="0" fontId="10" fillId="0" borderId="4" xfId="1" applyFont="1" applyFill="1" applyBorder="1" applyAlignment="1">
      <alignment horizontal="center" vertical="center" wrapText="1"/>
    </xf>
    <xf numFmtId="0" fontId="10" fillId="0" borderId="8" xfId="1" applyFont="1" applyFill="1" applyBorder="1" applyAlignment="1">
      <alignment horizontal="center" vertical="center" wrapText="1"/>
    </xf>
    <xf numFmtId="0" fontId="2" fillId="0" borderId="0" xfId="1" applyFont="1" applyAlignment="1" applyProtection="1">
      <alignment horizontal="center" vertical="center" wrapText="1"/>
      <protection locked="0"/>
    </xf>
    <xf numFmtId="0" fontId="10" fillId="0" borderId="1" xfId="1" applyFont="1" applyBorder="1" applyAlignment="1">
      <alignment horizontal="center" vertical="center" wrapText="1"/>
    </xf>
    <xf numFmtId="0" fontId="10" fillId="0" borderId="3" xfId="1" applyFont="1" applyBorder="1" applyAlignment="1">
      <alignment horizontal="center" vertical="center" wrapText="1"/>
    </xf>
    <xf numFmtId="0" fontId="10" fillId="0" borderId="5" xfId="1" applyFont="1" applyBorder="1" applyAlignment="1">
      <alignment horizontal="center" vertical="center" wrapText="1"/>
    </xf>
    <xf numFmtId="0" fontId="5" fillId="0" borderId="0" xfId="1" applyFont="1" applyAlignment="1">
      <alignment horizontal="center" vertical="center"/>
    </xf>
    <xf numFmtId="2" fontId="10" fillId="0" borderId="1" xfId="1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85726</xdr:colOff>
      <xdr:row>2</xdr:row>
      <xdr:rowOff>1359834</xdr:rowOff>
    </xdr:from>
    <xdr:to>
      <xdr:col>9</xdr:col>
      <xdr:colOff>940462</xdr:colOff>
      <xdr:row>2</xdr:row>
      <xdr:rowOff>1666875</xdr:rowOff>
    </xdr:to>
    <xdr:pic>
      <xdr:nvPicPr>
        <xdr:cNvPr id="1345" name="Picture 1">
          <a:extLst>
            <a:ext uri="{FF2B5EF4-FFF2-40B4-BE49-F238E27FC236}">
              <a16:creationId xmlns:a16="http://schemas.microsoft.com/office/drawing/2014/main" id="{00000000-0008-0000-0000-00004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00826" y="2359959"/>
          <a:ext cx="854736" cy="30704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19050</xdr:colOff>
      <xdr:row>2</xdr:row>
      <xdr:rowOff>1257300</xdr:rowOff>
    </xdr:from>
    <xdr:to>
      <xdr:col>8</xdr:col>
      <xdr:colOff>723900</xdr:colOff>
      <xdr:row>2</xdr:row>
      <xdr:rowOff>1704975</xdr:rowOff>
    </xdr:to>
    <xdr:pic>
      <xdr:nvPicPr>
        <xdr:cNvPr id="1346" name="Picture 2">
          <a:extLst>
            <a:ext uri="{FF2B5EF4-FFF2-40B4-BE49-F238E27FC236}">
              <a16:creationId xmlns:a16="http://schemas.microsoft.com/office/drawing/2014/main" id="{00000000-0008-0000-0000-00004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753100" y="2257425"/>
          <a:ext cx="70485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37541</xdr:colOff>
      <xdr:row>2</xdr:row>
      <xdr:rowOff>1666875</xdr:rowOff>
    </xdr:from>
    <xdr:to>
      <xdr:col>10</xdr:col>
      <xdr:colOff>77582</xdr:colOff>
      <xdr:row>2</xdr:row>
      <xdr:rowOff>1933575</xdr:rowOff>
    </xdr:to>
    <xdr:pic>
      <xdr:nvPicPr>
        <xdr:cNvPr id="1347" name="Picture 5">
          <a:extLst>
            <a:ext uri="{FF2B5EF4-FFF2-40B4-BE49-F238E27FC236}">
              <a16:creationId xmlns:a16="http://schemas.microsoft.com/office/drawing/2014/main" id="{00000000-0008-0000-0000-00004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6552641" y="2667000"/>
          <a:ext cx="1040166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389405</xdr:colOff>
      <xdr:row>2</xdr:row>
      <xdr:rowOff>1940298</xdr:rowOff>
    </xdr:from>
    <xdr:to>
      <xdr:col>9</xdr:col>
      <xdr:colOff>541805</xdr:colOff>
      <xdr:row>2</xdr:row>
      <xdr:rowOff>2168898</xdr:rowOff>
    </xdr:to>
    <xdr:pic>
      <xdr:nvPicPr>
        <xdr:cNvPr id="1348" name="Picture 6">
          <a:extLst>
            <a:ext uri="{FF2B5EF4-FFF2-40B4-BE49-F238E27FC236}">
              <a16:creationId xmlns:a16="http://schemas.microsoft.com/office/drawing/2014/main" id="{00000000-0008-0000-0000-00004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999755" y="2940423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1"/>
  <sheetViews>
    <sheetView tabSelected="1" view="pageBreakPreview" zoomScaleSheetLayoutView="100" workbookViewId="0">
      <selection activeCell="P6" sqref="P6"/>
    </sheetView>
  </sheetViews>
  <sheetFormatPr defaultRowHeight="12.75" x14ac:dyDescent="0.2"/>
  <cols>
    <col min="1" max="1" width="4.140625" style="3" customWidth="1"/>
    <col min="2" max="2" width="29.5703125" style="3" customWidth="1"/>
    <col min="3" max="3" width="6" style="3" customWidth="1"/>
    <col min="4" max="4" width="5.7109375" style="3" customWidth="1"/>
    <col min="5" max="5" width="10.140625" style="3" customWidth="1"/>
    <col min="6" max="6" width="9.28515625" style="3" customWidth="1"/>
    <col min="7" max="7" width="10" style="3" customWidth="1"/>
    <col min="8" max="8" width="11.140625" style="3" customWidth="1"/>
    <col min="9" max="9" width="13.140625" style="3" customWidth="1"/>
    <col min="10" max="10" width="19.5703125" style="3" customWidth="1"/>
    <col min="11" max="11" width="21.85546875" style="3" customWidth="1"/>
    <col min="12" max="12" width="10.140625" style="3" customWidth="1"/>
    <col min="13" max="13" width="13.85546875" style="3" customWidth="1"/>
    <col min="14" max="16384" width="9.140625" style="3"/>
  </cols>
  <sheetData>
    <row r="1" spans="1:13" s="2" customFormat="1" ht="39.75" customHeight="1" x14ac:dyDescent="0.2">
      <c r="A1" s="32" t="s">
        <v>21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</row>
    <row r="2" spans="1:13" ht="39" customHeight="1" x14ac:dyDescent="0.2">
      <c r="A2" s="38" t="s">
        <v>5</v>
      </c>
      <c r="B2" s="38" t="s">
        <v>8</v>
      </c>
      <c r="C2" s="38" t="s">
        <v>4</v>
      </c>
      <c r="D2" s="38" t="s">
        <v>0</v>
      </c>
      <c r="E2" s="42" t="s">
        <v>9</v>
      </c>
      <c r="F2" s="43"/>
      <c r="G2" s="43"/>
      <c r="H2" s="45" t="s">
        <v>6</v>
      </c>
      <c r="I2" s="45"/>
      <c r="J2" s="45"/>
      <c r="K2" s="41" t="s">
        <v>7</v>
      </c>
      <c r="L2" s="42"/>
      <c r="M2" s="33" t="s">
        <v>10</v>
      </c>
    </row>
    <row r="3" spans="1:13" ht="180.75" customHeight="1" thickBot="1" x14ac:dyDescent="0.25">
      <c r="A3" s="39"/>
      <c r="B3" s="39"/>
      <c r="C3" s="39"/>
      <c r="D3" s="39"/>
      <c r="E3" s="18" t="s">
        <v>15</v>
      </c>
      <c r="F3" s="8" t="s">
        <v>14</v>
      </c>
      <c r="G3" s="8" t="s">
        <v>16</v>
      </c>
      <c r="H3" s="9" t="s">
        <v>3</v>
      </c>
      <c r="I3" s="9" t="s">
        <v>2</v>
      </c>
      <c r="J3" s="10" t="s">
        <v>12</v>
      </c>
      <c r="K3" s="11" t="s">
        <v>13</v>
      </c>
      <c r="L3" s="12" t="s">
        <v>1</v>
      </c>
      <c r="M3" s="34"/>
    </row>
    <row r="4" spans="1:13" ht="39" customHeight="1" thickBot="1" x14ac:dyDescent="0.25">
      <c r="A4" s="20">
        <v>1</v>
      </c>
      <c r="B4" s="31" t="s">
        <v>19</v>
      </c>
      <c r="C4" s="21" t="s">
        <v>20</v>
      </c>
      <c r="D4" s="22">
        <v>420</v>
      </c>
      <c r="E4" s="23">
        <v>99.15</v>
      </c>
      <c r="F4" s="24">
        <v>92.66</v>
      </c>
      <c r="G4" s="24">
        <v>100.07</v>
      </c>
      <c r="H4" s="19">
        <f t="shared" ref="H4" si="0">AVERAGE(E4:G4)</f>
        <v>97.293333333333337</v>
      </c>
      <c r="I4" s="14">
        <f t="shared" ref="I4" si="1">SQRT(((SUM((POWER(G4-H4,2)),(POWER(F4-H4,2)),(POWER(E4-H4,2)))/(COLUMNS(E4:G4)-1))))</f>
        <v>4.0388653522163054</v>
      </c>
      <c r="J4" s="15">
        <f t="shared" ref="J4" si="2">I4/H4*100</f>
        <v>4.151225180433368</v>
      </c>
      <c r="K4" s="14">
        <f t="shared" ref="K4" si="3">((D4/3)*(SUM(E4:G4)))</f>
        <v>40863.199999999997</v>
      </c>
      <c r="L4" s="16">
        <f t="shared" ref="L4" si="4">K4/D4</f>
        <v>97.293333333333322</v>
      </c>
      <c r="M4" s="17">
        <f>D4*L4-1.4</f>
        <v>40861.799999999996</v>
      </c>
    </row>
    <row r="5" spans="1:13" ht="18" customHeight="1" x14ac:dyDescent="0.2">
      <c r="A5" s="13"/>
      <c r="B5" s="25"/>
      <c r="C5" s="26"/>
      <c r="D5" s="26"/>
      <c r="E5" s="27"/>
      <c r="F5" s="27"/>
      <c r="G5" s="27"/>
      <c r="H5" s="28"/>
      <c r="I5" s="28"/>
      <c r="J5" s="29"/>
      <c r="K5" s="30"/>
      <c r="L5" s="30"/>
      <c r="M5" s="17"/>
    </row>
    <row r="6" spans="1:13" ht="18" customHeight="1" x14ac:dyDescent="0.2">
      <c r="A6" s="13"/>
      <c r="B6" s="25"/>
      <c r="C6" s="26"/>
      <c r="D6" s="26"/>
      <c r="E6" s="27"/>
      <c r="F6" s="27" t="s">
        <v>22</v>
      </c>
      <c r="G6" s="27" t="s">
        <v>17</v>
      </c>
      <c r="H6" s="28"/>
      <c r="I6" s="28"/>
      <c r="J6" s="29"/>
      <c r="K6" s="30" t="s">
        <v>18</v>
      </c>
      <c r="L6" s="30"/>
      <c r="M6" s="17"/>
    </row>
    <row r="7" spans="1:13" ht="18" customHeight="1" x14ac:dyDescent="0.2">
      <c r="A7" s="13"/>
      <c r="B7" s="25"/>
      <c r="C7" s="26"/>
      <c r="D7" s="26"/>
      <c r="E7" s="27"/>
      <c r="F7" s="27"/>
      <c r="G7" s="27"/>
      <c r="H7" s="28"/>
      <c r="I7" s="28"/>
      <c r="J7" s="29"/>
      <c r="K7" s="30"/>
      <c r="L7" s="30"/>
      <c r="M7" s="17"/>
    </row>
    <row r="8" spans="1:13" ht="30" customHeight="1" x14ac:dyDescent="0.2">
      <c r="A8" s="35" t="s">
        <v>11</v>
      </c>
      <c r="B8" s="36"/>
      <c r="C8" s="36"/>
      <c r="D8" s="36"/>
      <c r="E8" s="36"/>
      <c r="F8" s="36"/>
      <c r="G8" s="36"/>
      <c r="H8" s="36"/>
      <c r="I8" s="36"/>
      <c r="J8" s="36"/>
      <c r="K8" s="36"/>
      <c r="L8" s="37"/>
      <c r="M8" s="17">
        <f>M4</f>
        <v>40861.799999999996</v>
      </c>
    </row>
    <row r="9" spans="1:13" s="4" customFormat="1" ht="11.25" customHeight="1" x14ac:dyDescent="0.2">
      <c r="A9" s="5"/>
      <c r="B9" s="5"/>
      <c r="C9" s="5"/>
      <c r="D9" s="6"/>
      <c r="E9" s="5"/>
      <c r="F9" s="1"/>
      <c r="G9" s="5"/>
    </row>
    <row r="10" spans="1:13" ht="19.5" customHeight="1" x14ac:dyDescent="0.2">
      <c r="A10" s="44"/>
      <c r="B10" s="44"/>
      <c r="C10" s="7"/>
      <c r="D10" s="7"/>
      <c r="E10" s="7"/>
      <c r="F10" s="7"/>
      <c r="G10" s="7"/>
    </row>
    <row r="11" spans="1:13" s="4" customFormat="1" ht="15.75" x14ac:dyDescent="0.2">
      <c r="A11" s="40"/>
      <c r="B11" s="40"/>
      <c r="C11" s="40"/>
      <c r="D11" s="6"/>
      <c r="E11" s="5"/>
      <c r="F11" s="1"/>
      <c r="G11" s="5"/>
    </row>
  </sheetData>
  <mergeCells count="12">
    <mergeCell ref="A11:C11"/>
    <mergeCell ref="K2:L2"/>
    <mergeCell ref="E2:G2"/>
    <mergeCell ref="A2:A3"/>
    <mergeCell ref="A10:B10"/>
    <mergeCell ref="H2:J2"/>
    <mergeCell ref="D2:D3"/>
    <mergeCell ref="A1:M1"/>
    <mergeCell ref="M2:M3"/>
    <mergeCell ref="A8:L8"/>
    <mergeCell ref="C2:C3"/>
    <mergeCell ref="B2:B3"/>
  </mergeCells>
  <phoneticPr fontId="0" type="noConversion"/>
  <pageMargins left="0.70866141732283472" right="0.70866141732283472" top="0.26" bottom="0.46" header="0.2" footer="0.31496062992125984"/>
  <pageSetup paperSize="9" scale="81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Метод сопоставления цен</vt:lpstr>
      <vt:lpstr>'Метод сопоставления цен'!Область_печати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Frankenstain</dc:creator>
  <cp:lastModifiedBy>Александр Бурмицкий</cp:lastModifiedBy>
  <cp:lastPrinted>2026-05-06T09:30:40Z</cp:lastPrinted>
  <dcterms:created xsi:type="dcterms:W3CDTF">2011-05-04T10:33:42Z</dcterms:created>
  <dcterms:modified xsi:type="dcterms:W3CDTF">2026-05-06T09:30:44Z</dcterms:modified>
</cp:coreProperties>
</file>