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0730" windowHeight="11760"/>
  </bookViews>
  <sheets>
    <sheet name="Лист1" sheetId="1" r:id="rId1"/>
    <sheet name="Лист2" sheetId="2" state="hidden" r:id="rId2"/>
    <sheet name="Лист3" sheetId="3" state="hidden" r:id="rId3"/>
  </sheets>
  <definedNames>
    <definedName name="_xlnm._FilterDatabase" localSheetId="0" hidden="1">Лист1!$A$7:$K$13</definedName>
    <definedName name="_xlnm.Print_Area" localSheetId="0">Лист1!$A$1:$J$15</definedName>
  </definedNames>
  <calcPr calcId="125725"/>
</workbook>
</file>

<file path=xl/calcChain.xml><?xml version="1.0" encoding="utf-8"?>
<calcChain xmlns="http://schemas.openxmlformats.org/spreadsheetml/2006/main">
  <c r="I11" i="1"/>
  <c r="I12"/>
  <c r="H11"/>
  <c r="H8"/>
  <c r="H9"/>
  <c r="I9" s="1"/>
  <c r="H10"/>
  <c r="I10" s="1"/>
  <c r="I8" l="1"/>
  <c r="H32"/>
  <c r="H33"/>
  <c r="H34"/>
  <c r="H35"/>
  <c r="H36"/>
  <c r="I32" l="1"/>
  <c r="I33"/>
  <c r="I34"/>
  <c r="I35"/>
  <c r="I36"/>
  <c r="H20"/>
  <c r="I20" s="1"/>
  <c r="H21"/>
  <c r="I21" s="1"/>
  <c r="H22"/>
  <c r="I22" s="1"/>
  <c r="H23"/>
  <c r="I23" s="1"/>
  <c r="H24"/>
  <c r="I24" s="1"/>
  <c r="H25"/>
  <c r="I25" s="1"/>
  <c r="H26"/>
  <c r="I26" s="1"/>
  <c r="H27"/>
  <c r="I27" s="1"/>
  <c r="H28"/>
  <c r="I28" s="1"/>
  <c r="H29"/>
  <c r="I29" s="1"/>
  <c r="I42"/>
</calcChain>
</file>

<file path=xl/sharedStrings.xml><?xml version="1.0" encoding="utf-8"?>
<sst xmlns="http://schemas.openxmlformats.org/spreadsheetml/2006/main" count="62" uniqueCount="48">
  <si>
    <t>ОБОСНОВАНИЕ НАЧАЛЬНОЙ (МАКСИМАЛЬНОЙ) ЦЕНЫ КОНТРАКТА</t>
  </si>
  <si>
    <t xml:space="preserve">1. В соответствии с требованиями статьи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начальная (максимальная) цена государственного контракта определена методом сопоставимых рыночных цен (анализа рынка);                                                                                                                           </t>
  </si>
  <si>
    <t>2. Расчет НМЦК произведен по формуле:</t>
  </si>
  <si>
    <t>где: НМЦК рын.-начальная максимальная цена контракта, определяемая методом сопоставимых рыночных цен (анализ рынка); v - количество(объем) закупаемого товара (работы, услуги); n - количество значений используемых в расчете; i - номер источника ценовой информации; цi - цена единицы товара, работы, услуги, предоставленная в источнике с номером i, скоректированная  с учетом коэффициентов (индексов), применяемых для перерасчета цен товаров, работ , услуг с учетом различий в характеристиках товаров, коммерческих и (или) финансовых условий поставок товаров, выполнения работ, оказания услуг, определяемых в соответствии с пунктом 3.17 Методических рекомендаций.</t>
  </si>
  <si>
    <t>3. Результаты приведенных расчетов приведены в таблице:</t>
  </si>
  <si>
    <t>№ пп</t>
  </si>
  <si>
    <t>Наименование товара, работ, услуг</t>
  </si>
  <si>
    <t>Итого, рублей</t>
  </si>
  <si>
    <t>Обоснование: в целях экономии бюджетных средств в расчет принята минимальная цена товара, из предложенных поставщиками</t>
  </si>
  <si>
    <t>Работник контрактной службы/контрактный управляющий:</t>
  </si>
  <si>
    <t>ед.изм.</t>
  </si>
  <si>
    <t>шт</t>
  </si>
  <si>
    <t>Наименьшаяцена</t>
  </si>
  <si>
    <t>ИТОГО</t>
  </si>
  <si>
    <t>тел.: 21-30-87</t>
  </si>
  <si>
    <t xml:space="preserve">кол-во  </t>
  </si>
  <si>
    <t xml:space="preserve">Цена за ед. (руб.) </t>
  </si>
  <si>
    <t>Инспектор ОМСМТиИО ФКУЗ МСЧ-75 Козлова Н.А.</t>
  </si>
  <si>
    <t>Дата подготовки обоснования НМЦК: 10.07.2023</t>
  </si>
  <si>
    <t>шт.</t>
  </si>
  <si>
    <t>Бумага регистрирующая без диаграммной сетки 50*20*12 нар. намотка</t>
  </si>
  <si>
    <t>Калоприемник однокомпонентный дренирующий без фильтра</t>
  </si>
  <si>
    <t>Комплект одежды хирурга из н/тк материала стерильный (халат, бахилы, шапочка, маска)</t>
  </si>
  <si>
    <t>Кружка Эсмарха стерильная 2000 мл (клапан)</t>
  </si>
  <si>
    <t>Кювета одноразовая с шариками (250 мкг) № 1000 шт.</t>
  </si>
  <si>
    <t>Уп.</t>
  </si>
  <si>
    <t>Лейкопластырь 4х500 см</t>
  </si>
  <si>
    <t>Мочеприемник прикроватный стерильный 1 литр</t>
  </si>
  <si>
    <t xml:space="preserve">Простынь стерильная одноразовая 1400*2000 </t>
  </si>
  <si>
    <t>Скальпель хирургический № 23 (одноразовый, стерильный)</t>
  </si>
  <si>
    <t>Халат хирургический стерильный, одноразовый дл. 140 см рукав на резинке</t>
  </si>
  <si>
    <t>Дезинфицирующее средство с моющим эффектом (Канистра 5 литров)</t>
  </si>
  <si>
    <t>Дезинфицирующее и стерилизующее средство на основе глутарового альдегида (флакон 1 литр)</t>
  </si>
  <si>
    <t>Кожный антисептик и дезинфектант для поверхностей (флакон 1 литр)</t>
  </si>
  <si>
    <t>хлорсодержащее дезинфицирующее средство (таблетки № 300)</t>
  </si>
  <si>
    <t>Дезинфицирующее средство с моющим эффектом (флакон 1 литр)</t>
  </si>
  <si>
    <t>таб.</t>
  </si>
  <si>
    <t>тел.: (3022) 21-30-87</t>
  </si>
  <si>
    <t>Игла спинальная G22*88 мм</t>
  </si>
  <si>
    <t>Игла спинальная G23*90 мм</t>
  </si>
  <si>
    <t>Игла спинальная G25*90 мм</t>
  </si>
  <si>
    <t>Формалин 37%</t>
  </si>
  <si>
    <t>л.</t>
  </si>
  <si>
    <t>Дата подготовки обоснования НМЦК : 23.06.2026 г.</t>
  </si>
  <si>
    <t>Составил:  И.Р. Притупова</t>
  </si>
  <si>
    <t xml:space="preserve">Цена 1  КП </t>
  </si>
  <si>
    <t xml:space="preserve">Цена 2  КП </t>
  </si>
  <si>
    <t xml:space="preserve">Цена 3 КП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</si>
</sst>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4" fontId="5" fillId="2" borderId="1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top"/>
    </xf>
    <xf numFmtId="0" fontId="0" fillId="2" borderId="0" xfId="0" applyFill="1"/>
    <xf numFmtId="0" fontId="5" fillId="2" borderId="1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5" fillId="2" borderId="6" xfId="0" applyFont="1" applyFill="1" applyBorder="1" applyAlignment="1">
      <alignment horizontal="center" vertical="top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vertical="center" wrapText="1"/>
    </xf>
    <xf numFmtId="4" fontId="5" fillId="2" borderId="8" xfId="0" applyNumberFormat="1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top"/>
    </xf>
    <xf numFmtId="4" fontId="5" fillId="2" borderId="10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top"/>
    </xf>
    <xf numFmtId="0" fontId="10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vertical="center" wrapText="1"/>
    </xf>
    <xf numFmtId="4" fontId="5" fillId="2" borderId="13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Alignment="1"/>
    <xf numFmtId="0" fontId="3" fillId="0" borderId="0" xfId="0" applyFont="1" applyAlignment="1"/>
    <xf numFmtId="0" fontId="2" fillId="0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vertical="top"/>
    </xf>
    <xf numFmtId="4" fontId="6" fillId="2" borderId="14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0" fontId="2" fillId="0" borderId="15" xfId="0" applyFont="1" applyFill="1" applyBorder="1" applyAlignment="1">
      <alignment horizontal="center" wrapText="1"/>
    </xf>
    <xf numFmtId="0" fontId="5" fillId="0" borderId="0" xfId="0" applyFont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5" fillId="0" borderId="1" xfId="0" applyFont="1" applyBorder="1"/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1" fillId="0" borderId="1" xfId="0" applyFont="1" applyBorder="1" applyAlignment="1"/>
    <xf numFmtId="0" fontId="11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9" fillId="0" borderId="1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/>
    </xf>
    <xf numFmtId="2" fontId="6" fillId="2" borderId="1" xfId="0" applyNumberFormat="1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2" fontId="6" fillId="2" borderId="3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3" fillId="0" borderId="0" xfId="0" applyNumberFormat="1" applyFont="1" applyAlignment="1"/>
    <xf numFmtId="2" fontId="2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76200</xdr:rowOff>
    </xdr:from>
    <xdr:to>
      <xdr:col>4</xdr:col>
      <xdr:colOff>931545</xdr:colOff>
      <xdr:row>2</xdr:row>
      <xdr:rowOff>514350</xdr:rowOff>
    </xdr:to>
    <xdr:pic>
      <xdr:nvPicPr>
        <xdr:cNvPr id="3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53815" y="828675"/>
          <a:ext cx="325945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view="pageBreakPreview" zoomScale="110" zoomScaleNormal="130" zoomScaleSheetLayoutView="110" workbookViewId="0">
      <selection activeCell="I14" sqref="I14"/>
    </sheetView>
  </sheetViews>
  <sheetFormatPr defaultRowHeight="15" outlineLevelCol="1"/>
  <cols>
    <col min="1" max="1" width="5.5703125" customWidth="1"/>
    <col min="2" max="2" width="62.5703125" customWidth="1"/>
    <col min="3" max="3" width="11.85546875" customWidth="1"/>
    <col min="4" max="4" width="12.42578125" customWidth="1"/>
    <col min="5" max="5" width="15.85546875" customWidth="1" outlineLevel="1"/>
    <col min="6" max="7" width="21.28515625" customWidth="1" outlineLevel="1"/>
    <col min="8" max="8" width="13.85546875" customWidth="1"/>
    <col min="9" max="9" width="17.28515625" customWidth="1"/>
  </cols>
  <sheetData>
    <row r="1" spans="1:10" ht="15.75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spans="1:10" ht="40.5" customHeight="1">
      <c r="A2" s="60" t="s">
        <v>1</v>
      </c>
      <c r="B2" s="60"/>
      <c r="C2" s="60"/>
      <c r="D2" s="60"/>
      <c r="E2" s="60"/>
      <c r="F2" s="60"/>
      <c r="G2" s="60"/>
      <c r="H2" s="60"/>
      <c r="I2" s="60"/>
    </row>
    <row r="3" spans="1:10" ht="50.2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</row>
    <row r="4" spans="1:10" ht="82.5" customHeight="1">
      <c r="A4" s="60" t="s">
        <v>3</v>
      </c>
      <c r="B4" s="60"/>
      <c r="C4" s="60"/>
      <c r="D4" s="60"/>
      <c r="E4" s="60"/>
      <c r="F4" s="60"/>
      <c r="G4" s="60"/>
      <c r="H4" s="60"/>
      <c r="I4" s="60"/>
    </row>
    <row r="5" spans="1:10" ht="15.75">
      <c r="A5" s="60" t="s">
        <v>4</v>
      </c>
      <c r="B5" s="60"/>
      <c r="C5" s="60"/>
      <c r="D5" s="60"/>
      <c r="E5" s="60"/>
      <c r="F5" s="60"/>
      <c r="G5" s="60"/>
      <c r="H5" s="60"/>
      <c r="I5" s="60"/>
    </row>
    <row r="6" spans="1:10" ht="15.75" customHeight="1">
      <c r="A6" s="54" t="s">
        <v>5</v>
      </c>
      <c r="B6" s="51" t="s">
        <v>6</v>
      </c>
      <c r="C6" s="50" t="s">
        <v>10</v>
      </c>
      <c r="D6" s="50" t="s">
        <v>15</v>
      </c>
      <c r="E6" s="57" t="s">
        <v>16</v>
      </c>
      <c r="F6" s="58"/>
      <c r="G6" s="58"/>
      <c r="H6" s="48" t="s">
        <v>12</v>
      </c>
      <c r="I6" s="50" t="s">
        <v>7</v>
      </c>
      <c r="J6" s="6"/>
    </row>
    <row r="7" spans="1:10" ht="15.75">
      <c r="A7" s="55"/>
      <c r="B7" s="56"/>
      <c r="C7" s="51"/>
      <c r="D7" s="51"/>
      <c r="E7" s="8" t="s">
        <v>45</v>
      </c>
      <c r="F7" s="8" t="s">
        <v>46</v>
      </c>
      <c r="G7" s="8" t="s">
        <v>47</v>
      </c>
      <c r="H7" s="49"/>
      <c r="I7" s="51"/>
      <c r="J7" s="6"/>
    </row>
    <row r="8" spans="1:10">
      <c r="A8" s="63">
        <v>1</v>
      </c>
      <c r="B8" s="45" t="s">
        <v>38</v>
      </c>
      <c r="C8" s="43" t="s">
        <v>19</v>
      </c>
      <c r="D8" s="65">
        <v>10</v>
      </c>
      <c r="E8" s="68">
        <v>68</v>
      </c>
      <c r="F8" s="68">
        <v>85</v>
      </c>
      <c r="G8" s="68">
        <v>73</v>
      </c>
      <c r="H8" s="68">
        <f>MIN(E8:G8)</f>
        <v>68</v>
      </c>
      <c r="I8" s="69">
        <f>H8*D8</f>
        <v>680</v>
      </c>
      <c r="J8" s="6"/>
    </row>
    <row r="9" spans="1:10">
      <c r="A9" s="64">
        <v>2</v>
      </c>
      <c r="B9" s="45" t="s">
        <v>39</v>
      </c>
      <c r="C9" s="44" t="s">
        <v>19</v>
      </c>
      <c r="D9" s="66">
        <v>50</v>
      </c>
      <c r="E9" s="70">
        <v>68</v>
      </c>
      <c r="F9" s="70">
        <v>92.5</v>
      </c>
      <c r="G9" s="70">
        <v>73</v>
      </c>
      <c r="H9" s="68">
        <f t="shared" ref="H9:H11" si="0">MIN(E9:G9)</f>
        <v>68</v>
      </c>
      <c r="I9" s="69">
        <f t="shared" ref="I9:I10" si="1">H9*D9</f>
        <v>3400</v>
      </c>
      <c r="J9" s="6"/>
    </row>
    <row r="10" spans="1:10">
      <c r="A10" s="64">
        <v>3</v>
      </c>
      <c r="B10" s="45" t="s">
        <v>40</v>
      </c>
      <c r="C10" s="44" t="s">
        <v>19</v>
      </c>
      <c r="D10" s="66">
        <v>50</v>
      </c>
      <c r="E10" s="70">
        <v>68</v>
      </c>
      <c r="F10" s="70">
        <v>74.2</v>
      </c>
      <c r="G10" s="70">
        <v>73</v>
      </c>
      <c r="H10" s="68">
        <f t="shared" si="0"/>
        <v>68</v>
      </c>
      <c r="I10" s="69">
        <f t="shared" si="1"/>
        <v>3400</v>
      </c>
      <c r="J10" s="6"/>
    </row>
    <row r="11" spans="1:10" ht="15.75">
      <c r="A11" s="61">
        <v>4</v>
      </c>
      <c r="B11" s="61" t="s">
        <v>41</v>
      </c>
      <c r="C11" s="62" t="s">
        <v>42</v>
      </c>
      <c r="D11" s="67">
        <v>4</v>
      </c>
      <c r="E11" s="71">
        <v>840</v>
      </c>
      <c r="F11" s="71">
        <v>920</v>
      </c>
      <c r="G11" s="71">
        <v>870</v>
      </c>
      <c r="H11" s="68">
        <f t="shared" si="0"/>
        <v>840</v>
      </c>
      <c r="I11" s="72">
        <f>D11*E11</f>
        <v>3360</v>
      </c>
      <c r="J11" s="33"/>
    </row>
    <row r="12" spans="1:10" ht="15.75">
      <c r="A12" s="30"/>
      <c r="B12" s="40" t="s">
        <v>43</v>
      </c>
      <c r="C12" s="31"/>
      <c r="D12" s="30"/>
      <c r="E12" s="30"/>
      <c r="F12" s="30"/>
      <c r="G12" s="30"/>
      <c r="H12" s="32"/>
      <c r="I12" s="74">
        <f>I8+I9+I10+I11</f>
        <v>10840</v>
      </c>
      <c r="J12" s="33"/>
    </row>
    <row r="13" spans="1:10" ht="15.75">
      <c r="A13" s="34"/>
      <c r="B13" s="41" t="s">
        <v>44</v>
      </c>
      <c r="C13" s="39"/>
      <c r="D13" s="34"/>
      <c r="E13" s="34"/>
      <c r="F13" s="34"/>
      <c r="G13" s="34"/>
      <c r="H13" s="34"/>
      <c r="I13" s="73"/>
      <c r="J13" s="33"/>
    </row>
    <row r="14" spans="1:10" ht="15.75">
      <c r="A14" s="34"/>
      <c r="B14" s="42" t="s">
        <v>37</v>
      </c>
      <c r="C14" s="35"/>
      <c r="D14" s="34"/>
      <c r="E14" s="34"/>
      <c r="F14" s="34"/>
      <c r="G14" s="34"/>
      <c r="H14" s="34"/>
      <c r="I14" s="34"/>
      <c r="J14" s="28"/>
    </row>
    <row r="15" spans="1:10">
      <c r="A15" s="28"/>
      <c r="B15" s="28"/>
      <c r="C15" s="29"/>
      <c r="D15" s="28"/>
      <c r="E15" s="28"/>
      <c r="F15" s="28"/>
      <c r="G15" s="28"/>
      <c r="H15" s="28"/>
      <c r="I15" s="28"/>
    </row>
    <row r="20" spans="1:9">
      <c r="A20" s="7">
        <v>3</v>
      </c>
      <c r="B20" s="9" t="s">
        <v>20</v>
      </c>
      <c r="C20" s="11" t="s">
        <v>11</v>
      </c>
      <c r="D20" s="11">
        <v>100</v>
      </c>
      <c r="E20" s="12"/>
      <c r="F20" s="12"/>
      <c r="G20" s="12"/>
      <c r="H20" s="3">
        <f t="shared" ref="H20:H29" si="2">F20</f>
        <v>0</v>
      </c>
      <c r="I20" s="3">
        <f t="shared" ref="I20:I29" si="3">H20*D20</f>
        <v>0</v>
      </c>
    </row>
    <row r="21" spans="1:9">
      <c r="A21" s="7">
        <v>6</v>
      </c>
      <c r="B21" s="27" t="s">
        <v>21</v>
      </c>
      <c r="C21" s="11" t="s">
        <v>11</v>
      </c>
      <c r="D21" s="11">
        <v>30</v>
      </c>
      <c r="E21" s="12"/>
      <c r="F21" s="12">
        <v>80</v>
      </c>
      <c r="G21" s="12"/>
      <c r="H21" s="3">
        <f t="shared" si="2"/>
        <v>80</v>
      </c>
      <c r="I21" s="3">
        <f t="shared" si="3"/>
        <v>2400</v>
      </c>
    </row>
    <row r="22" spans="1:9" ht="24">
      <c r="A22" s="7">
        <v>7</v>
      </c>
      <c r="B22" s="9" t="s">
        <v>22</v>
      </c>
      <c r="C22" s="11" t="s">
        <v>11</v>
      </c>
      <c r="D22" s="11">
        <v>30</v>
      </c>
      <c r="E22" s="12"/>
      <c r="F22" s="12"/>
      <c r="G22" s="12"/>
      <c r="H22" s="3">
        <f t="shared" si="2"/>
        <v>0</v>
      </c>
      <c r="I22" s="3">
        <f t="shared" si="3"/>
        <v>0</v>
      </c>
    </row>
    <row r="23" spans="1:9">
      <c r="A23" s="7">
        <v>8</v>
      </c>
      <c r="B23" s="27" t="s">
        <v>23</v>
      </c>
      <c r="C23" s="11" t="s">
        <v>11</v>
      </c>
      <c r="D23" s="11">
        <v>30</v>
      </c>
      <c r="E23" s="12"/>
      <c r="F23" s="12">
        <v>400</v>
      </c>
      <c r="G23" s="12"/>
      <c r="H23" s="3">
        <f t="shared" si="2"/>
        <v>400</v>
      </c>
      <c r="I23" s="3">
        <f t="shared" si="3"/>
        <v>12000</v>
      </c>
    </row>
    <row r="24" spans="1:9">
      <c r="A24" s="7">
        <v>9</v>
      </c>
      <c r="B24" s="9" t="s">
        <v>24</v>
      </c>
      <c r="C24" s="11" t="s">
        <v>25</v>
      </c>
      <c r="D24" s="11">
        <v>2</v>
      </c>
      <c r="E24" s="12"/>
      <c r="F24" s="12"/>
      <c r="G24" s="12"/>
      <c r="H24" s="3">
        <f t="shared" si="2"/>
        <v>0</v>
      </c>
      <c r="I24" s="3">
        <f t="shared" si="3"/>
        <v>0</v>
      </c>
    </row>
    <row r="25" spans="1:9">
      <c r="A25" s="7">
        <v>13</v>
      </c>
      <c r="B25" s="9" t="s">
        <v>26</v>
      </c>
      <c r="C25" s="11" t="s">
        <v>11</v>
      </c>
      <c r="D25" s="11">
        <v>300</v>
      </c>
      <c r="E25" s="12"/>
      <c r="F25" s="12">
        <v>35</v>
      </c>
      <c r="G25" s="12"/>
      <c r="H25" s="3">
        <f t="shared" si="2"/>
        <v>35</v>
      </c>
      <c r="I25" s="3">
        <f t="shared" si="3"/>
        <v>10500</v>
      </c>
    </row>
    <row r="26" spans="1:9">
      <c r="A26" s="7">
        <v>14</v>
      </c>
      <c r="B26" s="27" t="s">
        <v>27</v>
      </c>
      <c r="C26" s="11" t="s">
        <v>11</v>
      </c>
      <c r="D26" s="11">
        <v>100</v>
      </c>
      <c r="E26" s="12"/>
      <c r="F26" s="12">
        <v>70</v>
      </c>
      <c r="G26" s="12"/>
      <c r="H26" s="3">
        <f t="shared" si="2"/>
        <v>70</v>
      </c>
      <c r="I26" s="3">
        <f t="shared" si="3"/>
        <v>7000</v>
      </c>
    </row>
    <row r="27" spans="1:9">
      <c r="A27" s="7">
        <v>18</v>
      </c>
      <c r="B27" s="27" t="s">
        <v>28</v>
      </c>
      <c r="C27" s="11" t="s">
        <v>11</v>
      </c>
      <c r="D27" s="11">
        <v>100</v>
      </c>
      <c r="E27" s="13"/>
      <c r="F27" s="12">
        <v>70</v>
      </c>
      <c r="G27" s="12"/>
      <c r="H27" s="3">
        <f t="shared" si="2"/>
        <v>70</v>
      </c>
      <c r="I27" s="3">
        <f t="shared" si="3"/>
        <v>7000</v>
      </c>
    </row>
    <row r="28" spans="1:9">
      <c r="A28" s="7">
        <v>19</v>
      </c>
      <c r="B28" s="27" t="s">
        <v>29</v>
      </c>
      <c r="C28" s="11" t="s">
        <v>11</v>
      </c>
      <c r="D28" s="11">
        <v>200</v>
      </c>
      <c r="E28" s="12"/>
      <c r="F28" s="12">
        <v>19</v>
      </c>
      <c r="G28" s="12"/>
      <c r="H28" s="3">
        <f t="shared" si="2"/>
        <v>19</v>
      </c>
      <c r="I28" s="3">
        <f t="shared" si="3"/>
        <v>3800</v>
      </c>
    </row>
    <row r="29" spans="1:9">
      <c r="A29" s="7">
        <v>20</v>
      </c>
      <c r="B29" s="9" t="s">
        <v>30</v>
      </c>
      <c r="C29" s="11" t="s">
        <v>11</v>
      </c>
      <c r="D29" s="11">
        <v>200</v>
      </c>
      <c r="E29" s="14"/>
      <c r="F29" s="12">
        <v>100</v>
      </c>
      <c r="G29" s="12"/>
      <c r="H29" s="3">
        <f t="shared" si="2"/>
        <v>100</v>
      </c>
      <c r="I29" s="3">
        <f t="shared" si="3"/>
        <v>20000</v>
      </c>
    </row>
    <row r="31" spans="1:9" ht="15.75" thickBot="1"/>
    <row r="32" spans="1:9">
      <c r="A32" s="15">
        <v>22</v>
      </c>
      <c r="B32" s="16" t="s">
        <v>31</v>
      </c>
      <c r="C32" s="17" t="s">
        <v>11</v>
      </c>
      <c r="D32" s="17">
        <v>10</v>
      </c>
      <c r="E32" s="12">
        <v>315</v>
      </c>
      <c r="F32" s="12">
        <v>1900</v>
      </c>
      <c r="G32" s="37"/>
      <c r="H32" s="18">
        <f>F32</f>
        <v>1900</v>
      </c>
      <c r="I32" s="19">
        <f>H32*D32</f>
        <v>19000</v>
      </c>
    </row>
    <row r="33" spans="1:9">
      <c r="A33" s="20">
        <v>23</v>
      </c>
      <c r="B33" s="9" t="s">
        <v>35</v>
      </c>
      <c r="C33" s="11" t="s">
        <v>11</v>
      </c>
      <c r="D33" s="11">
        <v>20</v>
      </c>
      <c r="E33" s="12">
        <v>615</v>
      </c>
      <c r="F33" s="12">
        <v>390</v>
      </c>
      <c r="G33" s="12"/>
      <c r="H33" s="3">
        <f>F33</f>
        <v>390</v>
      </c>
      <c r="I33" s="21">
        <f>H33*D33</f>
        <v>7800</v>
      </c>
    </row>
    <row r="34" spans="1:9" ht="24">
      <c r="A34" s="20">
        <v>24</v>
      </c>
      <c r="B34" s="10" t="s">
        <v>32</v>
      </c>
      <c r="C34" s="11" t="s">
        <v>11</v>
      </c>
      <c r="D34" s="11">
        <v>20</v>
      </c>
      <c r="E34" s="12">
        <v>815</v>
      </c>
      <c r="F34" s="12">
        <v>550</v>
      </c>
      <c r="G34" s="12"/>
      <c r="H34" s="3">
        <f>F34</f>
        <v>550</v>
      </c>
      <c r="I34" s="21">
        <f>H34*D34</f>
        <v>11000</v>
      </c>
    </row>
    <row r="35" spans="1:9">
      <c r="A35" s="20">
        <v>25</v>
      </c>
      <c r="B35" s="10" t="s">
        <v>33</v>
      </c>
      <c r="C35" s="11" t="s">
        <v>11</v>
      </c>
      <c r="D35" s="11">
        <v>50</v>
      </c>
      <c r="E35" s="12">
        <v>451</v>
      </c>
      <c r="F35" s="12">
        <v>310</v>
      </c>
      <c r="G35" s="12"/>
      <c r="H35" s="3">
        <f>F35</f>
        <v>310</v>
      </c>
      <c r="I35" s="21">
        <f>H35*D35</f>
        <v>15500</v>
      </c>
    </row>
    <row r="36" spans="1:9" ht="15.75" thickBot="1">
      <c r="A36" s="22">
        <v>26</v>
      </c>
      <c r="B36" s="23" t="s">
        <v>34</v>
      </c>
      <c r="C36" s="24" t="s">
        <v>36</v>
      </c>
      <c r="D36" s="24">
        <v>40</v>
      </c>
      <c r="E36" s="12">
        <v>680</v>
      </c>
      <c r="F36" s="12">
        <v>350</v>
      </c>
      <c r="G36" s="38"/>
      <c r="H36" s="25">
        <f>F36</f>
        <v>350</v>
      </c>
      <c r="I36" s="26">
        <f>H36*D36</f>
        <v>14000</v>
      </c>
    </row>
    <row r="42" spans="1:9" ht="15.75">
      <c r="A42" s="52" t="s">
        <v>13</v>
      </c>
      <c r="B42" s="52"/>
      <c r="C42" s="52"/>
      <c r="D42" s="52"/>
      <c r="E42" s="52"/>
      <c r="F42" s="52"/>
      <c r="G42" s="52"/>
      <c r="H42" s="52"/>
      <c r="I42" s="4">
        <f>SUM(I11:I21)</f>
        <v>16600</v>
      </c>
    </row>
    <row r="43" spans="1:9" ht="15.75">
      <c r="A43" s="53" t="s">
        <v>8</v>
      </c>
      <c r="B43" s="53"/>
      <c r="C43" s="53"/>
      <c r="D43" s="53"/>
      <c r="E43" s="53"/>
      <c r="F43" s="53"/>
      <c r="G43" s="53"/>
      <c r="H43" s="53"/>
      <c r="I43" s="53"/>
    </row>
    <row r="44" spans="1:9" ht="15.75">
      <c r="A44" s="1" t="s">
        <v>18</v>
      </c>
      <c r="B44" s="1"/>
      <c r="C44" s="1"/>
      <c r="D44" s="5"/>
      <c r="E44" s="1"/>
      <c r="F44" s="46"/>
      <c r="G44" s="46"/>
      <c r="H44" s="46"/>
      <c r="I44" s="2"/>
    </row>
    <row r="45" spans="1:9" ht="15.75">
      <c r="A45" s="47" t="s">
        <v>9</v>
      </c>
      <c r="B45" s="47"/>
      <c r="C45" s="5"/>
      <c r="D45" s="5"/>
      <c r="E45" s="5"/>
      <c r="F45" s="5"/>
      <c r="G45" s="36"/>
      <c r="H45" s="5"/>
      <c r="I45" s="2"/>
    </row>
    <row r="46" spans="1:9" ht="15.75">
      <c r="A46" s="47" t="s">
        <v>17</v>
      </c>
      <c r="B46" s="47"/>
      <c r="C46" s="5" t="s">
        <v>14</v>
      </c>
      <c r="D46" s="5"/>
      <c r="E46" s="5"/>
      <c r="F46" s="5"/>
      <c r="G46" s="36"/>
      <c r="H46" s="5"/>
      <c r="I46" s="2"/>
    </row>
    <row r="47" spans="1:9">
      <c r="A47" s="6"/>
      <c r="B47" s="6"/>
      <c r="C47" s="6"/>
      <c r="D47" s="6"/>
      <c r="E47" s="6"/>
      <c r="F47" s="6"/>
      <c r="G47" s="6"/>
      <c r="H47" s="6"/>
      <c r="I47" s="6"/>
    </row>
    <row r="48" spans="1:9">
      <c r="A48" s="6"/>
      <c r="B48" s="6"/>
      <c r="C48" s="6"/>
      <c r="D48" s="6"/>
      <c r="E48" s="6"/>
      <c r="F48" s="6"/>
      <c r="G48" s="6"/>
      <c r="H48" s="6"/>
      <c r="I48" s="6"/>
    </row>
  </sheetData>
  <autoFilter ref="A7:K13">
    <filterColumn colId="6"/>
  </autoFilter>
  <mergeCells count="17">
    <mergeCell ref="A1:I1"/>
    <mergeCell ref="A2:I2"/>
    <mergeCell ref="A3:I3"/>
    <mergeCell ref="A4:I4"/>
    <mergeCell ref="A5:I5"/>
    <mergeCell ref="F44:H44"/>
    <mergeCell ref="A45:B45"/>
    <mergeCell ref="A46:B46"/>
    <mergeCell ref="H6:H7"/>
    <mergeCell ref="I6:I7"/>
    <mergeCell ref="A42:H42"/>
    <mergeCell ref="A43:I43"/>
    <mergeCell ref="A6:A7"/>
    <mergeCell ref="B6:B7"/>
    <mergeCell ref="C6:C7"/>
    <mergeCell ref="D6:D7"/>
    <mergeCell ref="E6:G6"/>
  </mergeCells>
  <pageMargins left="0.31496062992125984" right="0.11811023622047245" top="0.74803149606299213" bottom="0.74803149606299213" header="0.31496062992125984" footer="0.31496062992125984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senotrysova</dc:creator>
  <cp:lastModifiedBy>serebryakov</cp:lastModifiedBy>
  <cp:lastPrinted>2025-05-15T00:56:25Z</cp:lastPrinted>
  <dcterms:created xsi:type="dcterms:W3CDTF">2018-12-19T07:47:14Z</dcterms:created>
  <dcterms:modified xsi:type="dcterms:W3CDTF">2026-06-23T05:42:35Z</dcterms:modified>
</cp:coreProperties>
</file>