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0215" windowHeight="7110"/>
  </bookViews>
  <sheets>
    <sheet name="Воспитателям" sheetId="4" r:id="rId1"/>
  </sheets>
  <definedNames>
    <definedName name="_xlnm.Print_Area" localSheetId="0">Воспитателям!$A$1:$P$41</definedName>
  </definedNames>
  <calcPr calcId="125725"/>
</workbook>
</file>

<file path=xl/calcChain.xml><?xml version="1.0" encoding="utf-8"?>
<calcChain xmlns="http://schemas.openxmlformats.org/spreadsheetml/2006/main">
  <c r="H10" i="4"/>
  <c r="I10" s="1"/>
  <c r="J10" s="1"/>
  <c r="K10"/>
  <c r="L10"/>
  <c r="M10" s="1"/>
  <c r="N10" s="1"/>
  <c r="H9"/>
  <c r="I9"/>
  <c r="J9" s="1"/>
  <c r="K9"/>
  <c r="L9" s="1"/>
  <c r="M9" s="1"/>
  <c r="N9" s="1"/>
  <c r="N8"/>
  <c r="M8"/>
  <c r="L8"/>
  <c r="K8"/>
  <c r="J8"/>
  <c r="I8"/>
  <c r="H8"/>
  <c r="N7"/>
  <c r="M7"/>
  <c r="L7"/>
  <c r="K7"/>
  <c r="J7"/>
  <c r="I7"/>
  <c r="H7"/>
  <c r="K11"/>
  <c r="L11" s="1"/>
  <c r="M11" s="1"/>
  <c r="N11" s="1"/>
  <c r="H11"/>
  <c r="I11" s="1"/>
  <c r="J11" s="1"/>
  <c r="K5"/>
  <c r="L5" s="1"/>
  <c r="M5" s="1"/>
  <c r="N5" s="1"/>
  <c r="K6"/>
  <c r="L6" s="1"/>
  <c r="M6" s="1"/>
  <c r="N6" s="1"/>
  <c r="H5"/>
  <c r="I5" s="1"/>
  <c r="J5" s="1"/>
  <c r="H6"/>
  <c r="I6" s="1"/>
  <c r="J6" s="1"/>
  <c r="H14"/>
  <c r="I14" s="1"/>
  <c r="J14" s="1"/>
  <c r="H13"/>
  <c r="I13" s="1"/>
  <c r="J13" s="1"/>
  <c r="H12"/>
  <c r="I12" s="1"/>
  <c r="J12" s="1"/>
  <c r="K12"/>
  <c r="L12" s="1"/>
  <c r="M12" s="1"/>
  <c r="N12" s="1"/>
  <c r="K13"/>
  <c r="L13" s="1"/>
  <c r="M13" s="1"/>
  <c r="N13" s="1"/>
  <c r="K14"/>
  <c r="L14" s="1"/>
  <c r="M14" s="1"/>
  <c r="N14" s="1"/>
</calcChain>
</file>

<file path=xl/sharedStrings.xml><?xml version="1.0" encoding="utf-8"?>
<sst xmlns="http://schemas.openxmlformats.org/spreadsheetml/2006/main" count="39" uniqueCount="30">
  <si>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</si>
  <si>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</si>
  <si>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</si>
  <si>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</si>
  <si>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</si>
  <si>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</si>
  <si>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</si>
  <si>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</si>
  <si>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В результате проведенного расчета Н(М)ЦК, ЦКЕП контракта составила, руб.: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</si>
  <si>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</si>
  <si>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</si>
  <si>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</si>
  <si>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</si>
  <si>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</si>
  <si>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</si>
  <si>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</si>
  <si>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Наименование предмета закупки</t>
  </si>
  <si>
    <t xml:space="preserve"> подпись</t>
  </si>
  <si>
    <t>Поставщик № 1</t>
  </si>
  <si>
    <t>Поставщик № 2</t>
  </si>
  <si>
    <t>Поставщик № 3</t>
  </si>
  <si>
    <t>шт.</t>
  </si>
  <si>
    <t>Стол 2-х местный ученический</t>
  </si>
  <si>
    <t>Проектор. Full HD не менее 1920х1080; Поддержка: 4 К; Android TV; Контрасность: не менее 10000:1; Пиковая яркость: не менее 15500</t>
  </si>
  <si>
    <t>Крепление потолочное для проектора</t>
  </si>
  <si>
    <t>Экран для проектора диаганаль не менее 305 см</t>
  </si>
  <si>
    <t>Стул офисный</t>
  </si>
  <si>
    <t>Стенд размер не менее: 990*745 мм, не менее 7 карманов формата А 4 (желательно вертикальные и горизонтальные карманы)</t>
  </si>
  <si>
    <t>Стеллаж с задней стенкой. Высота не менее 120 см, глубина полок не менее 28 см Материал корпуса: ЛДСП</t>
  </si>
  <si>
    <t>Ответственный за расчет НМЦК: ________________________________ М.В. Бардук</t>
  </si>
</sst>
</file>

<file path=xl/styles.xml><?xml version="1.0" encoding="utf-8"?>
<styleSheet xmlns="http://schemas.openxmlformats.org/spreadsheetml/2006/main">
  <numFmts count="1">
    <numFmt numFmtId="164" formatCode="0.0000"/>
  </numFmts>
  <fonts count="7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vertical="center"/>
    </xf>
    <xf numFmtId="2" fontId="5" fillId="0" borderId="1" xfId="0" applyNumberFormat="1" applyFont="1" applyBorder="1" applyAlignment="1">
      <alignment vertical="center"/>
    </xf>
    <xf numFmtId="0" fontId="4" fillId="0" borderId="1" xfId="0" applyFont="1" applyBorder="1"/>
    <xf numFmtId="4" fontId="5" fillId="0" borderId="1" xfId="0" applyNumberFormat="1" applyFont="1" applyBorder="1" applyAlignment="1">
      <alignment vertical="center"/>
    </xf>
    <xf numFmtId="14" fontId="4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4" fontId="4" fillId="2" borderId="1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/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2" fontId="1" fillId="0" borderId="3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52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0478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27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52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0478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27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52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0478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52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0193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527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2695575"/>
          <a:ext cx="14859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27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32"/>
  <sheetViews>
    <sheetView tabSelected="1" view="pageBreakPreview" topLeftCell="A11" zoomScaleSheetLayoutView="100" workbookViewId="0">
      <selection activeCell="F23" sqref="F23"/>
    </sheetView>
  </sheetViews>
  <sheetFormatPr defaultColWidth="9.140625" defaultRowHeight="12.75"/>
  <cols>
    <col min="1" max="1" width="3.140625" style="2" customWidth="1"/>
    <col min="2" max="2" width="36.28515625" style="2" customWidth="1"/>
    <col min="3" max="3" width="5.85546875" style="2" customWidth="1"/>
    <col min="4" max="4" width="6.85546875" style="2" customWidth="1"/>
    <col min="5" max="5" width="13.85546875" style="2" customWidth="1"/>
    <col min="6" max="6" width="14.7109375" style="2" customWidth="1"/>
    <col min="7" max="7" width="14.5703125" style="2" customWidth="1"/>
    <col min="8" max="8" width="15.5703125" style="2" customWidth="1"/>
    <col min="9" max="9" width="15.42578125" style="2" customWidth="1"/>
    <col min="10" max="10" width="13.7109375" style="2" bestFit="1" customWidth="1"/>
    <col min="11" max="11" width="28" style="2" customWidth="1"/>
    <col min="12" max="12" width="13.5703125" style="2" customWidth="1"/>
    <col min="13" max="13" width="9.42578125" style="2" bestFit="1" customWidth="1"/>
    <col min="14" max="14" width="13.85546875" style="2" customWidth="1"/>
    <col min="15" max="16384" width="9.140625" style="2"/>
  </cols>
  <sheetData>
    <row r="1" spans="1:29" ht="8.25" customHeight="1">
      <c r="B1" s="6"/>
      <c r="C1" s="6"/>
      <c r="K1" s="5"/>
      <c r="M1" s="48"/>
      <c r="N1" s="48"/>
      <c r="O1" s="8"/>
      <c r="P1" s="8"/>
      <c r="Q1" s="8"/>
      <c r="R1" s="8"/>
      <c r="S1" s="8"/>
      <c r="T1" s="8"/>
      <c r="U1" s="8"/>
      <c r="V1" s="8"/>
      <c r="W1" s="9"/>
      <c r="X1" s="9"/>
      <c r="Y1" s="9"/>
      <c r="Z1" s="9"/>
      <c r="AA1" s="9"/>
      <c r="AB1" s="9"/>
      <c r="AC1" s="9"/>
    </row>
    <row r="2" spans="1:29" ht="39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M2" s="49"/>
      <c r="N2" s="4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ht="39" customHeight="1">
      <c r="A3" s="15" t="s">
        <v>0</v>
      </c>
      <c r="B3" s="38" t="s">
        <v>16</v>
      </c>
      <c r="C3" s="38" t="s">
        <v>1</v>
      </c>
      <c r="D3" s="38" t="s">
        <v>2</v>
      </c>
      <c r="E3" s="41" t="s">
        <v>14</v>
      </c>
      <c r="F3" s="42"/>
      <c r="G3" s="43"/>
      <c r="H3" s="44" t="s">
        <v>12</v>
      </c>
      <c r="I3" s="45"/>
      <c r="J3" s="46"/>
      <c r="K3" s="47" t="s">
        <v>6</v>
      </c>
      <c r="L3" s="47"/>
      <c r="M3" s="47"/>
      <c r="N3" s="47"/>
    </row>
    <row r="4" spans="1:29" ht="147.75" customHeight="1">
      <c r="A4" s="16"/>
      <c r="B4" s="39"/>
      <c r="C4" s="39"/>
      <c r="D4" s="39"/>
      <c r="E4" s="36" t="s">
        <v>18</v>
      </c>
      <c r="F4" s="36" t="s">
        <v>19</v>
      </c>
      <c r="G4" s="36" t="s">
        <v>20</v>
      </c>
      <c r="H4" s="3" t="s">
        <v>5</v>
      </c>
      <c r="I4" s="3" t="s">
        <v>3</v>
      </c>
      <c r="J4" s="4" t="s">
        <v>4</v>
      </c>
      <c r="K4" s="1" t="s">
        <v>15</v>
      </c>
      <c r="L4" s="7" t="s">
        <v>9</v>
      </c>
      <c r="M4" s="7" t="s">
        <v>10</v>
      </c>
      <c r="N4" s="7" t="s">
        <v>11</v>
      </c>
    </row>
    <row r="5" spans="1:29" ht="51.75" customHeight="1">
      <c r="A5" s="28">
        <v>1</v>
      </c>
      <c r="B5" s="29" t="s">
        <v>23</v>
      </c>
      <c r="C5" s="30" t="s">
        <v>21</v>
      </c>
      <c r="D5" s="30">
        <v>1</v>
      </c>
      <c r="E5" s="28">
        <v>36299</v>
      </c>
      <c r="F5" s="28">
        <v>31799</v>
      </c>
      <c r="G5" s="28">
        <v>35931</v>
      </c>
      <c r="H5" s="32">
        <f t="shared" ref="H5:H10" si="0">AVERAGE(E5:G5)</f>
        <v>34676.333333333336</v>
      </c>
      <c r="I5" s="33">
        <f t="shared" ref="I5:I14" si="1">SQRT(((SUM((POWER(E5-H5,2)),(POWER(F5-H5,2)),(POWER(G5-H5,2)))/(COLUMNS(E5:G5)-1))))</f>
        <v>2498.6278901295673</v>
      </c>
      <c r="J5" s="33">
        <f t="shared" ref="J5:J14" si="2">I5/H5*100</f>
        <v>7.2055712064796369</v>
      </c>
      <c r="K5" s="34">
        <f t="shared" ref="K5:K14" si="3">((D5/3)*(SUM(E5:G5)))</f>
        <v>34676.333333333328</v>
      </c>
      <c r="L5" s="35">
        <f t="shared" ref="L5:L14" si="4">K5/D5</f>
        <v>34676.333333333328</v>
      </c>
      <c r="M5" s="34">
        <f t="shared" ref="M5:M14" si="5">ROUND(L5,2)</f>
        <v>34676.33</v>
      </c>
      <c r="N5" s="34">
        <f t="shared" ref="N5:N10" si="6">M5*D5</f>
        <v>34676.33</v>
      </c>
    </row>
    <row r="6" spans="1:29" ht="27" customHeight="1">
      <c r="A6" s="28">
        <v>2</v>
      </c>
      <c r="B6" s="29" t="s">
        <v>22</v>
      </c>
      <c r="C6" s="30" t="s">
        <v>21</v>
      </c>
      <c r="D6" s="30">
        <v>4</v>
      </c>
      <c r="E6" s="31">
        <v>5041</v>
      </c>
      <c r="F6" s="31">
        <v>4725</v>
      </c>
      <c r="G6" s="31">
        <v>4559</v>
      </c>
      <c r="H6" s="32">
        <f t="shared" si="0"/>
        <v>4775</v>
      </c>
      <c r="I6" s="33">
        <f t="shared" si="1"/>
        <v>244.85914318236107</v>
      </c>
      <c r="J6" s="33">
        <f t="shared" si="2"/>
        <v>5.1279401713583468</v>
      </c>
      <c r="K6" s="34">
        <f t="shared" si="3"/>
        <v>19100</v>
      </c>
      <c r="L6" s="35">
        <f t="shared" si="4"/>
        <v>4775</v>
      </c>
      <c r="M6" s="34">
        <f t="shared" si="5"/>
        <v>4775</v>
      </c>
      <c r="N6" s="34">
        <f t="shared" si="6"/>
        <v>19100</v>
      </c>
    </row>
    <row r="7" spans="1:29" ht="27" customHeight="1">
      <c r="A7" s="28">
        <v>3</v>
      </c>
      <c r="B7" s="29" t="s">
        <v>24</v>
      </c>
      <c r="C7" s="30" t="s">
        <v>21</v>
      </c>
      <c r="D7" s="30">
        <v>1</v>
      </c>
      <c r="E7" s="31">
        <v>3699</v>
      </c>
      <c r="F7" s="31">
        <v>2050</v>
      </c>
      <c r="G7" s="31">
        <v>3099</v>
      </c>
      <c r="H7" s="32">
        <f t="shared" si="0"/>
        <v>2949.3333333333335</v>
      </c>
      <c r="I7" s="33">
        <f t="shared" si="1"/>
        <v>834.62586428491011</v>
      </c>
      <c r="J7" s="33">
        <f t="shared" si="2"/>
        <v>28.298797387598668</v>
      </c>
      <c r="K7" s="34">
        <f t="shared" si="3"/>
        <v>2949.333333333333</v>
      </c>
      <c r="L7" s="35">
        <f t="shared" si="4"/>
        <v>2949.333333333333</v>
      </c>
      <c r="M7" s="34">
        <f t="shared" si="5"/>
        <v>2949.33</v>
      </c>
      <c r="N7" s="34">
        <f t="shared" si="6"/>
        <v>2949.33</v>
      </c>
    </row>
    <row r="8" spans="1:29" ht="27" customHeight="1">
      <c r="A8" s="28">
        <v>4</v>
      </c>
      <c r="B8" s="29" t="s">
        <v>25</v>
      </c>
      <c r="C8" s="30" t="s">
        <v>21</v>
      </c>
      <c r="D8" s="30">
        <v>1</v>
      </c>
      <c r="E8" s="31">
        <v>6532</v>
      </c>
      <c r="F8" s="31">
        <v>5499</v>
      </c>
      <c r="G8" s="31">
        <v>5699</v>
      </c>
      <c r="H8" s="32">
        <f t="shared" si="0"/>
        <v>5910</v>
      </c>
      <c r="I8" s="33">
        <f t="shared" si="1"/>
        <v>547.87133526038758</v>
      </c>
      <c r="J8" s="33">
        <f t="shared" si="2"/>
        <v>9.2702425593974205</v>
      </c>
      <c r="K8" s="34">
        <f t="shared" si="3"/>
        <v>5910</v>
      </c>
      <c r="L8" s="35">
        <f t="shared" si="4"/>
        <v>5910</v>
      </c>
      <c r="M8" s="34">
        <f t="shared" si="5"/>
        <v>5910</v>
      </c>
      <c r="N8" s="34">
        <f t="shared" si="6"/>
        <v>5910</v>
      </c>
    </row>
    <row r="9" spans="1:29" ht="27" customHeight="1">
      <c r="A9" s="28">
        <v>5</v>
      </c>
      <c r="B9" s="29" t="s">
        <v>26</v>
      </c>
      <c r="C9" s="30" t="s">
        <v>21</v>
      </c>
      <c r="D9" s="30">
        <v>16</v>
      </c>
      <c r="E9" s="31">
        <v>1700</v>
      </c>
      <c r="F9" s="31">
        <v>1250</v>
      </c>
      <c r="G9" s="31">
        <v>1500</v>
      </c>
      <c r="H9" s="32">
        <f t="shared" si="0"/>
        <v>1483.3333333333333</v>
      </c>
      <c r="I9" s="33">
        <f t="shared" si="1"/>
        <v>225.46248764114469</v>
      </c>
      <c r="J9" s="33">
        <f t="shared" si="2"/>
        <v>15.199718267942339</v>
      </c>
      <c r="K9" s="34">
        <f t="shared" si="3"/>
        <v>23733.333333333332</v>
      </c>
      <c r="L9" s="35">
        <f t="shared" si="4"/>
        <v>1483.3333333333333</v>
      </c>
      <c r="M9" s="34">
        <f t="shared" si="5"/>
        <v>1483.33</v>
      </c>
      <c r="N9" s="34">
        <f t="shared" si="6"/>
        <v>23733.279999999999</v>
      </c>
    </row>
    <row r="10" spans="1:29" ht="45.75" customHeight="1">
      <c r="A10" s="28">
        <v>6</v>
      </c>
      <c r="B10" s="29" t="s">
        <v>27</v>
      </c>
      <c r="C10" s="30" t="s">
        <v>21</v>
      </c>
      <c r="D10" s="30">
        <v>4</v>
      </c>
      <c r="E10" s="28">
        <v>1517</v>
      </c>
      <c r="F10" s="28">
        <v>1593</v>
      </c>
      <c r="G10" s="28">
        <v>1500</v>
      </c>
      <c r="H10" s="32">
        <f t="shared" si="0"/>
        <v>1536.6666666666667</v>
      </c>
      <c r="I10" s="33">
        <f t="shared" si="1"/>
        <v>49.521039299810063</v>
      </c>
      <c r="J10" s="33">
        <f t="shared" si="2"/>
        <v>3.2226272863216958</v>
      </c>
      <c r="K10" s="34">
        <f t="shared" si="3"/>
        <v>6146.6666666666661</v>
      </c>
      <c r="L10" s="35">
        <f t="shared" si="4"/>
        <v>1536.6666666666665</v>
      </c>
      <c r="M10" s="34">
        <f t="shared" si="5"/>
        <v>1536.67</v>
      </c>
      <c r="N10" s="34">
        <f t="shared" si="6"/>
        <v>6146.68</v>
      </c>
    </row>
    <row r="11" spans="1:29" ht="47.25" customHeight="1">
      <c r="A11" s="28">
        <v>7</v>
      </c>
      <c r="B11" s="29" t="s">
        <v>28</v>
      </c>
      <c r="C11" s="30" t="s">
        <v>21</v>
      </c>
      <c r="D11" s="30">
        <v>2</v>
      </c>
      <c r="E11" s="28">
        <v>5472</v>
      </c>
      <c r="F11" s="28">
        <v>3582</v>
      </c>
      <c r="G11" s="28">
        <v>3099</v>
      </c>
      <c r="H11" s="32">
        <f>AVERAGE(E11:G11)</f>
        <v>4051</v>
      </c>
      <c r="I11" s="33">
        <f t="shared" si="1"/>
        <v>1254.0944940473983</v>
      </c>
      <c r="J11" s="33">
        <f t="shared" si="2"/>
        <v>30.957652284556858</v>
      </c>
      <c r="K11" s="34">
        <f t="shared" si="3"/>
        <v>8102</v>
      </c>
      <c r="L11" s="35">
        <f t="shared" si="4"/>
        <v>4051</v>
      </c>
      <c r="M11" s="34">
        <f t="shared" si="5"/>
        <v>4051</v>
      </c>
      <c r="N11" s="34">
        <f>M11*D11</f>
        <v>8102</v>
      </c>
    </row>
    <row r="12" spans="1:29" ht="23.25" hidden="1" customHeight="1">
      <c r="A12" s="22">
        <v>8</v>
      </c>
      <c r="B12" s="21"/>
      <c r="C12" s="25" t="s">
        <v>21</v>
      </c>
      <c r="D12" s="22"/>
      <c r="E12" s="23"/>
      <c r="F12" s="23"/>
      <c r="G12" s="23"/>
      <c r="H12" s="20" t="e">
        <f t="shared" ref="H12:H14" si="7">AVERAGE(E12:G12)</f>
        <v>#DIV/0!</v>
      </c>
      <c r="I12" s="24" t="e">
        <f t="shared" si="1"/>
        <v>#DIV/0!</v>
      </c>
      <c r="J12" s="24" t="e">
        <f t="shared" si="2"/>
        <v>#DIV/0!</v>
      </c>
      <c r="K12" s="26">
        <f t="shared" si="3"/>
        <v>0</v>
      </c>
      <c r="L12" s="27" t="e">
        <f t="shared" si="4"/>
        <v>#DIV/0!</v>
      </c>
      <c r="M12" s="26" t="e">
        <f t="shared" si="5"/>
        <v>#DIV/0!</v>
      </c>
      <c r="N12" s="26" t="e">
        <f t="shared" ref="N12:N14" si="8">M12*D12</f>
        <v>#DIV/0!</v>
      </c>
    </row>
    <row r="13" spans="1:29" ht="23.25" hidden="1" customHeight="1">
      <c r="A13" s="22">
        <v>9</v>
      </c>
      <c r="B13" s="21"/>
      <c r="C13" s="25" t="s">
        <v>21</v>
      </c>
      <c r="D13" s="22"/>
      <c r="E13" s="23"/>
      <c r="F13" s="23"/>
      <c r="G13" s="23"/>
      <c r="H13" s="20" t="e">
        <f t="shared" si="7"/>
        <v>#DIV/0!</v>
      </c>
      <c r="I13" s="24" t="e">
        <f t="shared" si="1"/>
        <v>#DIV/0!</v>
      </c>
      <c r="J13" s="24" t="e">
        <f t="shared" si="2"/>
        <v>#DIV/0!</v>
      </c>
      <c r="K13" s="26">
        <f t="shared" si="3"/>
        <v>0</v>
      </c>
      <c r="L13" s="27" t="e">
        <f t="shared" si="4"/>
        <v>#DIV/0!</v>
      </c>
      <c r="M13" s="26" t="e">
        <f t="shared" si="5"/>
        <v>#DIV/0!</v>
      </c>
      <c r="N13" s="26" t="e">
        <f t="shared" si="8"/>
        <v>#DIV/0!</v>
      </c>
    </row>
    <row r="14" spans="1:29" ht="23.25" hidden="1" customHeight="1">
      <c r="A14" s="22">
        <v>10</v>
      </c>
      <c r="B14" s="21"/>
      <c r="C14" s="25" t="s">
        <v>21</v>
      </c>
      <c r="D14" s="22"/>
      <c r="E14" s="23"/>
      <c r="F14" s="23"/>
      <c r="G14" s="23"/>
      <c r="H14" s="20" t="e">
        <f t="shared" si="7"/>
        <v>#DIV/0!</v>
      </c>
      <c r="I14" s="24" t="e">
        <f t="shared" si="1"/>
        <v>#DIV/0!</v>
      </c>
      <c r="J14" s="24" t="e">
        <f t="shared" si="2"/>
        <v>#DIV/0!</v>
      </c>
      <c r="K14" s="26">
        <f t="shared" si="3"/>
        <v>0</v>
      </c>
      <c r="L14" s="27" t="e">
        <f t="shared" si="4"/>
        <v>#DIV/0!</v>
      </c>
      <c r="M14" s="26" t="e">
        <f t="shared" si="5"/>
        <v>#DIV/0!</v>
      </c>
      <c r="N14" s="26" t="e">
        <f t="shared" si="8"/>
        <v>#DIV/0!</v>
      </c>
    </row>
    <row r="15" spans="1:29" ht="23.25" customHeight="1">
      <c r="A15" s="17" t="s">
        <v>8</v>
      </c>
      <c r="B15" s="18"/>
      <c r="C15" s="18"/>
      <c r="D15" s="18"/>
      <c r="E15" s="18"/>
      <c r="F15" s="18"/>
      <c r="G15" s="19"/>
      <c r="H15" s="10"/>
      <c r="I15" s="10"/>
      <c r="J15" s="10"/>
      <c r="K15" s="11"/>
      <c r="L15" s="12"/>
      <c r="M15" s="12"/>
      <c r="N15" s="13">
        <v>100617.92</v>
      </c>
    </row>
    <row r="16" spans="1:29" ht="23.25" customHeight="1">
      <c r="A16" s="50" t="s">
        <v>7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</row>
    <row r="17" spans="1:13" ht="23.25" customHeight="1">
      <c r="A17" s="2" t="s">
        <v>13</v>
      </c>
    </row>
    <row r="18" spans="1:13" ht="23.25" customHeight="1"/>
    <row r="19" spans="1:13" ht="23.25" customHeight="1"/>
    <row r="20" spans="1:13" ht="15" customHeight="1"/>
    <row r="21" spans="1:13" ht="15" customHeight="1">
      <c r="B21" s="2" t="s">
        <v>29</v>
      </c>
      <c r="M21" s="14"/>
    </row>
    <row r="22" spans="1:13" ht="24.75" customHeight="1">
      <c r="C22" s="37" t="s">
        <v>17</v>
      </c>
      <c r="D22" s="37"/>
      <c r="E22" s="37"/>
    </row>
    <row r="23" spans="1:13" ht="15" customHeight="1"/>
    <row r="24" spans="1:13" ht="15" customHeight="1"/>
    <row r="25" spans="1:13" ht="15" customHeight="1"/>
    <row r="26" spans="1:13" ht="15" customHeight="1"/>
    <row r="27" spans="1:13" ht="15" customHeight="1"/>
    <row r="28" spans="1:13" ht="15" customHeight="1"/>
    <row r="29" spans="1:13" ht="15" customHeight="1"/>
    <row r="32" spans="1:13" ht="12.75" customHeight="1"/>
  </sheetData>
  <mergeCells count="10">
    <mergeCell ref="C22:E22"/>
    <mergeCell ref="D3:D4"/>
    <mergeCell ref="A2:K2"/>
    <mergeCell ref="E3:G3"/>
    <mergeCell ref="H3:J3"/>
    <mergeCell ref="K3:N3"/>
    <mergeCell ref="M1:N2"/>
    <mergeCell ref="B3:B4"/>
    <mergeCell ref="C3:C4"/>
    <mergeCell ref="A16:N16"/>
  </mergeCells>
  <pageMargins left="0.25" right="0.25" top="0.75" bottom="0.75" header="0.3" footer="0.3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Воспитателям</vt:lpstr>
      <vt:lpstr>Воспитателям!Область_печати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ZakupkiKBO</cp:lastModifiedBy>
  <cp:lastPrinted>2023-01-18T07:03:33Z</cp:lastPrinted>
  <dcterms:created xsi:type="dcterms:W3CDTF">2014-01-15T18:15:09Z</dcterms:created>
  <dcterms:modified xsi:type="dcterms:W3CDTF">2026-08-27T08:36:05Z</dcterms:modified>
</cp:coreProperties>
</file>