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770" windowHeight="11655"/>
  </bookViews>
  <sheets>
    <sheet name="Лист6  (2)" sheetId="9" r:id="rId1"/>
  </sheets>
  <definedNames>
    <definedName name="_xlnm.Print_Area" localSheetId="0">'Лист6  (2)'!$A$1:$M$13</definedName>
  </definedNames>
  <calcPr calcId="145621"/>
</workbook>
</file>

<file path=xl/calcChain.xml><?xml version="1.0" encoding="utf-8"?>
<calcChain xmlns="http://schemas.openxmlformats.org/spreadsheetml/2006/main">
  <c r="H6" i="9" l="1"/>
  <c r="I6" i="9" s="1"/>
  <c r="J6" i="9" s="1"/>
  <c r="K6" i="9" l="1"/>
  <c r="L6" i="9" s="1"/>
  <c r="M6" i="9" s="1"/>
  <c r="M7" i="9" l="1"/>
</calcChain>
</file>

<file path=xl/sharedStrings.xml><?xml version="1.0" encoding="utf-8"?>
<sst xmlns="http://schemas.openxmlformats.org/spreadsheetml/2006/main" count="24" uniqueCount="24">
  <si>
    <t>Наименование</t>
  </si>
  <si>
    <t>Источник информации о цене (руб./ед.изм.)</t>
  </si>
  <si>
    <t>№ п/п</t>
  </si>
  <si>
    <t>Ед. изм</t>
  </si>
  <si>
    <t xml:space="preserve">Средняя арифметическая цена за единицу     &lt;ц&gt; </t>
  </si>
  <si>
    <t>Среднее квадратичное отклонение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</si>
  <si>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</si>
  <si>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</si>
  <si>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</si>
  <si>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t>Цена за единицу товара, в руб.</t>
  </si>
  <si>
    <t>Цена за единицу товара с округлением до ближайшего дробного значения, в руб.</t>
  </si>
  <si>
    <t>Сумма в руб.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</si>
  <si>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</si>
  <si>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</si>
  <si>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Кол-во</t>
  </si>
  <si>
    <t>1.</t>
  </si>
  <si>
    <t>шт.</t>
  </si>
  <si>
    <t xml:space="preserve"> Обоснование начальной (максимальной) цены контракта на оказание услуг по предоставлению неисключительных прав (простая неисключительная лицензия)  использования Базы данных - электронной системы «Госфинансы»</t>
  </si>
  <si>
    <t>Оказание услуг по предоставлению неисключительных прав (простая неисключительная лицензия)  использования Базы данных - электронной системы «Госфинансы»</t>
  </si>
  <si>
    <t>КП № 1 (от 27.05.2026 № 11146К_26)</t>
  </si>
  <si>
    <t>КП № 2 (от 27.05.2026 № 74711)</t>
  </si>
  <si>
    <t>КП № 3 (от 27.05.2026 № КП14711/26)</t>
  </si>
  <si>
    <t>Общая начальная (максимальная) цена контракта составляет: 43 800 (Сорок три тысячи восемьсот) рублей 00 коп.</t>
  </si>
  <si>
    <t>В связи, с превышением Н(М)ЦК, полученной в результате расчетов, над доведёнными лимитами бюджетных обязательств на проведение закупки, руководствуясь частью 2 статьи 72 Бюджетного кодекса Российской Федерации, Н(М)ЦК уменьшена до доведённых лимитов бюджетных обязательств в размере: 40 000,00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</si>
</sst>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000_р_._-;\-* #,##0.000000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165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 shrinkToFit="1"/>
    </xf>
    <xf numFmtId="164" fontId="6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43" fontId="2" fillId="0" borderId="0" xfId="0" applyNumberFormat="1" applyFont="1"/>
    <xf numFmtId="43" fontId="2" fillId="0" borderId="0" xfId="0" applyNumberFormat="1" applyFont="1" applyFill="1" applyBorder="1"/>
    <xf numFmtId="0" fontId="6" fillId="0" borderId="0" xfId="0" applyFont="1" applyBorder="1" applyAlignment="1">
      <alignment wrapText="1"/>
    </xf>
    <xf numFmtId="2" fontId="7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/>
    <xf numFmtId="43" fontId="7" fillId="0" borderId="0" xfId="0" applyNumberFormat="1" applyFont="1"/>
    <xf numFmtId="2" fontId="7" fillId="0" borderId="1" xfId="0" applyNumberFormat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27">
    <cellStyle name="Обычный" xfId="0" builtinId="0"/>
    <cellStyle name="Обычный 10" xfId="13"/>
    <cellStyle name="Обычный 11" xfId="6"/>
    <cellStyle name="Обычный 12" xfId="14"/>
    <cellStyle name="Обычный 13" xfId="7"/>
    <cellStyle name="Обычный 14" xfId="8"/>
    <cellStyle name="Обычный 15" xfId="15"/>
    <cellStyle name="Обычный 16" xfId="16"/>
    <cellStyle name="Обычный 17" xfId="17"/>
    <cellStyle name="Обычный 18" xfId="18"/>
    <cellStyle name="Обычный 19" xfId="19"/>
    <cellStyle name="Обычный 21" xfId="20"/>
    <cellStyle name="Обычный 22" xfId="21"/>
    <cellStyle name="Обычный 23" xfId="22"/>
    <cellStyle name="Обычный 24" xfId="23"/>
    <cellStyle name="Обычный 26" xfId="24"/>
    <cellStyle name="Обычный 27" xfId="25"/>
    <cellStyle name="Обычный 28" xfId="26"/>
    <cellStyle name="Обычный 3" xfId="9"/>
    <cellStyle name="Обычный 4" xfId="10"/>
    <cellStyle name="Обычный 5" xfId="11"/>
    <cellStyle name="Обычный 6" xfId="12"/>
    <cellStyle name="Обычный 7" xfId="3"/>
    <cellStyle name="Обычный 8" xfId="4"/>
    <cellStyle name="Обычный 9" xfId="5"/>
    <cellStyle name="Процентный" xfId="2" builtinId="5"/>
    <cellStyle name="Финансовый" xfId="1" builtinId="3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5A68716-9784-452B-87EC-907E30F6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CE26F1F5-59A2-42C2-B58B-26ED9510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CE450AFF-9D4D-448E-8664-D6E87F045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2171700"/>
          <a:ext cx="1038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3BA0812-D80B-4D1C-8119-07EB6509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21717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DFEE56E2-2439-4637-9E99-EFF0F5AA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21717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1CAC88B1-606A-4C04-A243-A6318725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171700"/>
          <a:ext cx="1000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67235</xdr:colOff>
      <xdr:row>4</xdr:row>
      <xdr:rowOff>134471</xdr:rowOff>
    </xdr:from>
    <xdr:to>
      <xdr:col>8</xdr:col>
      <xdr:colOff>0</xdr:colOff>
      <xdr:row>4</xdr:row>
      <xdr:rowOff>461100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xmlns="" id="{BB7D354F-B0D2-4B7A-8316-23F33887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6285" y="2306171"/>
          <a:ext cx="990040" cy="326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78441</xdr:colOff>
      <xdr:row>4</xdr:row>
      <xdr:rowOff>67235</xdr:rowOff>
    </xdr:from>
    <xdr:to>
      <xdr:col>8</xdr:col>
      <xdr:colOff>1078566</xdr:colOff>
      <xdr:row>4</xdr:row>
      <xdr:rowOff>505385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4AE2ADEA-03DF-45FC-B53C-BC870E56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766" y="223893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169369</xdr:colOff>
      <xdr:row>4</xdr:row>
      <xdr:rowOff>100853</xdr:rowOff>
    </xdr:from>
    <xdr:to>
      <xdr:col>9</xdr:col>
      <xdr:colOff>1102819</xdr:colOff>
      <xdr:row>4</xdr:row>
      <xdr:rowOff>422798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AE068BF0-EA4F-4D43-A9EA-F266CD55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940" y="2136482"/>
          <a:ext cx="93345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zoomScaleNormal="100" workbookViewId="0">
      <selection activeCell="A10" sqref="A10:G10"/>
    </sheetView>
  </sheetViews>
  <sheetFormatPr defaultColWidth="9.140625" defaultRowHeight="15.75" x14ac:dyDescent="0.25"/>
  <cols>
    <col min="1" max="1" width="5.5703125" style="4" customWidth="1"/>
    <col min="2" max="2" width="35.85546875" style="1" customWidth="1"/>
    <col min="3" max="3" width="12" style="1" customWidth="1"/>
    <col min="4" max="4" width="9.140625" style="3"/>
    <col min="5" max="7" width="17.85546875" style="3" customWidth="1"/>
    <col min="8" max="8" width="15.85546875" style="5" customWidth="1"/>
    <col min="9" max="9" width="17" style="5" customWidth="1"/>
    <col min="10" max="10" width="19.5703125" style="5" customWidth="1"/>
    <col min="11" max="11" width="16.5703125" style="4" customWidth="1"/>
    <col min="12" max="12" width="16" style="2" customWidth="1"/>
    <col min="13" max="13" width="19.7109375" style="4" customWidth="1"/>
    <col min="14" max="14" width="13" style="3" customWidth="1"/>
    <col min="15" max="15" width="13.42578125" style="13" customWidth="1"/>
    <col min="16" max="16384" width="9.140625" style="3"/>
  </cols>
  <sheetData>
    <row r="1" spans="1:15" ht="44.25" customHeight="1" x14ac:dyDescent="0.25">
      <c r="F1" s="36"/>
      <c r="G1" s="37"/>
      <c r="H1" s="37"/>
      <c r="I1" s="37"/>
      <c r="J1" s="37"/>
      <c r="K1" s="37"/>
      <c r="L1" s="37"/>
      <c r="M1" s="37"/>
    </row>
    <row r="2" spans="1:15" ht="36.75" customHeight="1" x14ac:dyDescent="0.2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5" ht="28.5" customHeight="1" x14ac:dyDescent="0.25">
      <c r="A3" s="39" t="s">
        <v>2</v>
      </c>
      <c r="B3" s="40" t="s">
        <v>0</v>
      </c>
      <c r="C3" s="40" t="s">
        <v>3</v>
      </c>
      <c r="D3" s="43" t="s">
        <v>14</v>
      </c>
      <c r="E3" s="46" t="s">
        <v>1</v>
      </c>
      <c r="F3" s="47"/>
      <c r="G3" s="48"/>
      <c r="H3" s="49" t="s">
        <v>6</v>
      </c>
      <c r="I3" s="49"/>
      <c r="J3" s="49"/>
      <c r="K3" s="50" t="s">
        <v>7</v>
      </c>
      <c r="L3" s="51"/>
      <c r="M3" s="52"/>
    </row>
    <row r="4" spans="1:15" ht="51" customHeight="1" x14ac:dyDescent="0.25">
      <c r="A4" s="39"/>
      <c r="B4" s="41"/>
      <c r="C4" s="41"/>
      <c r="D4" s="44"/>
      <c r="E4" s="56" t="s">
        <v>19</v>
      </c>
      <c r="F4" s="56" t="s">
        <v>20</v>
      </c>
      <c r="G4" s="56" t="s">
        <v>21</v>
      </c>
      <c r="H4" s="12" t="s">
        <v>4</v>
      </c>
      <c r="I4" s="12" t="s">
        <v>5</v>
      </c>
      <c r="J4" s="16" t="s">
        <v>8</v>
      </c>
      <c r="K4" s="53" t="s">
        <v>9</v>
      </c>
      <c r="L4" s="55" t="s">
        <v>10</v>
      </c>
      <c r="M4" s="55" t="s">
        <v>11</v>
      </c>
    </row>
    <row r="5" spans="1:15" ht="33" customHeight="1" x14ac:dyDescent="0.25">
      <c r="A5" s="39"/>
      <c r="B5" s="42"/>
      <c r="C5" s="42"/>
      <c r="D5" s="45"/>
      <c r="E5" s="57"/>
      <c r="F5" s="57"/>
      <c r="G5" s="57"/>
      <c r="H5" s="17"/>
      <c r="I5" s="17"/>
      <c r="J5" s="17"/>
      <c r="K5" s="54"/>
      <c r="L5" s="55"/>
      <c r="M5" s="55"/>
    </row>
    <row r="6" spans="1:15" ht="81.75" customHeight="1" x14ac:dyDescent="0.25">
      <c r="A6" s="32" t="s">
        <v>15</v>
      </c>
      <c r="B6" s="34" t="s">
        <v>18</v>
      </c>
      <c r="C6" s="26" t="s">
        <v>16</v>
      </c>
      <c r="D6" s="30">
        <v>1</v>
      </c>
      <c r="E6" s="33">
        <v>44800</v>
      </c>
      <c r="F6" s="33">
        <v>40000</v>
      </c>
      <c r="G6" s="33">
        <v>46600</v>
      </c>
      <c r="H6" s="31">
        <f>AVERAGE(E6:G6)</f>
        <v>43800</v>
      </c>
      <c r="I6" s="27">
        <f>SQRT(SUM(POWER(E6-H6,2),(POWER(F6-H6,2)),(POWER(G6-H6,2)))/(COLUMNS(E6:G6)-1))</f>
        <v>3411.7444218463961</v>
      </c>
      <c r="J6" s="28">
        <f>I6/H6</f>
        <v>7.7893708261333239E-2</v>
      </c>
      <c r="K6" s="6">
        <f t="shared" ref="K6" si="0">AVERAGE(E6:G6)</f>
        <v>43800</v>
      </c>
      <c r="L6" s="7">
        <f>ROUND(K6,0)</f>
        <v>43800</v>
      </c>
      <c r="M6" s="8">
        <f>L6*D6</f>
        <v>43800</v>
      </c>
    </row>
    <row r="7" spans="1:15" x14ac:dyDescent="0.25">
      <c r="A7" s="9"/>
      <c r="B7" s="58"/>
      <c r="C7" s="59"/>
      <c r="D7" s="59"/>
      <c r="E7" s="59"/>
      <c r="F7" s="59"/>
      <c r="G7" s="59"/>
      <c r="H7" s="59"/>
      <c r="I7" s="59"/>
      <c r="J7" s="59"/>
      <c r="K7" s="60"/>
      <c r="L7" s="10"/>
      <c r="M7" s="11">
        <f>SUM(M6:M6)</f>
        <v>43800</v>
      </c>
      <c r="O7" s="19"/>
    </row>
    <row r="8" spans="1:15" ht="6" customHeight="1" x14ac:dyDescent="0.25">
      <c r="B8" s="21"/>
      <c r="C8" s="22"/>
      <c r="D8" s="23"/>
      <c r="E8" s="24"/>
      <c r="F8" s="24"/>
      <c r="G8" s="24"/>
    </row>
    <row r="9" spans="1:15" ht="24.75" customHeight="1" x14ac:dyDescent="0.25">
      <c r="A9" s="61" t="s">
        <v>22</v>
      </c>
      <c r="B9" s="61"/>
      <c r="C9" s="61"/>
      <c r="D9" s="61"/>
      <c r="E9" s="61"/>
      <c r="F9" s="61"/>
      <c r="G9" s="61"/>
      <c r="I9" s="18"/>
      <c r="J9" s="18"/>
      <c r="M9" s="2"/>
      <c r="O9" s="20"/>
    </row>
    <row r="10" spans="1:15" ht="39.75" customHeight="1" x14ac:dyDescent="0.25">
      <c r="A10" s="64" t="s">
        <v>23</v>
      </c>
      <c r="B10" s="64"/>
      <c r="C10" s="64"/>
      <c r="D10" s="64"/>
      <c r="E10" s="64"/>
      <c r="F10" s="64"/>
      <c r="G10" s="64"/>
    </row>
    <row r="11" spans="1:15" ht="13.5" customHeight="1" x14ac:dyDescent="0.25">
      <c r="A11" s="35"/>
      <c r="B11" s="35"/>
      <c r="C11" s="35"/>
      <c r="D11" s="35"/>
      <c r="E11" s="35"/>
      <c r="F11" s="35"/>
      <c r="G11" s="35"/>
    </row>
    <row r="12" spans="1:15" ht="24" customHeight="1" x14ac:dyDescent="0.25">
      <c r="A12" s="62" t="s">
        <v>12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14"/>
      <c r="M12" s="14"/>
      <c r="N12" s="14"/>
      <c r="O12" s="14"/>
    </row>
    <row r="13" spans="1:1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5"/>
      <c r="N13" s="14"/>
      <c r="O13" s="14"/>
    </row>
    <row r="14" spans="1:15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5">
      <c r="A16" s="63"/>
      <c r="B16" s="63"/>
      <c r="C16" s="63"/>
      <c r="D16" s="63"/>
      <c r="E16" s="29"/>
    </row>
  </sheetData>
  <mergeCells count="21">
    <mergeCell ref="B7:K7"/>
    <mergeCell ref="A9:G9"/>
    <mergeCell ref="A12:K12"/>
    <mergeCell ref="A16:B16"/>
    <mergeCell ref="C16:D16"/>
    <mergeCell ref="A10:G10"/>
    <mergeCell ref="F1:M1"/>
    <mergeCell ref="A2:M2"/>
    <mergeCell ref="A3:A5"/>
    <mergeCell ref="B3:B5"/>
    <mergeCell ref="C3:C5"/>
    <mergeCell ref="D3:D5"/>
    <mergeCell ref="E3:G3"/>
    <mergeCell ref="H3:J3"/>
    <mergeCell ref="K3:M3"/>
    <mergeCell ref="K4:K5"/>
    <mergeCell ref="L4:L5"/>
    <mergeCell ref="M4:M5"/>
    <mergeCell ref="G4:G5"/>
    <mergeCell ref="F4:F5"/>
    <mergeCell ref="E4:E5"/>
  </mergeCells>
  <conditionalFormatting sqref="J1:J5 J7:J1048576">
    <cfRule type="cellIs" dxfId="2" priority="79" operator="greaterThan">
      <formula>0.33</formula>
    </cfRule>
  </conditionalFormatting>
  <conditionalFormatting sqref="J6">
    <cfRule type="cellIs" dxfId="1" priority="25" operator="greaterThan">
      <formula>0.33</formula>
    </cfRule>
  </conditionalFormatting>
  <conditionalFormatting sqref="J6">
    <cfRule type="expression" dxfId="0" priority="26">
      <formula>#REF!&gt;33.01%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Лист6  (2)</vt:lpstr>
      <vt:lpstr>'Лист6  (2)'!Область_печати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Зверева Ирина Владимировна</cp:lastModifiedBy>
  <cp:lastPrinted>2025-04-07T12:52:35Z</cp:lastPrinted>
  <dcterms:created xsi:type="dcterms:W3CDTF">2011-01-18T06:37:16Z</dcterms:created>
  <dcterms:modified xsi:type="dcterms:W3CDTF">2026-05-28T05:42:16Z</dcterms:modified>
</cp:coreProperties>
</file>