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39" i="1" l="1"/>
  <c r="J36" i="1"/>
  <c r="J32" i="1"/>
  <c r="J31" i="1"/>
  <c r="J29" i="1"/>
  <c r="J28" i="1"/>
  <c r="J25" i="1"/>
  <c r="J20" i="1"/>
  <c r="J19" i="1"/>
  <c r="J18" i="1"/>
  <c r="J15" i="1"/>
  <c r="J14" i="1"/>
  <c r="J11" i="1"/>
  <c r="J7" i="1"/>
  <c r="J5" i="1"/>
  <c r="J4" i="1"/>
  <c r="F38" i="1" l="1"/>
  <c r="G38" i="1" s="1"/>
  <c r="H38" i="1" s="1"/>
  <c r="F5" i="1"/>
  <c r="G5" i="1" s="1"/>
  <c r="H5" i="1" s="1"/>
  <c r="F6" i="1"/>
  <c r="G6" i="1" s="1"/>
  <c r="H6" i="1" s="1"/>
  <c r="F7" i="1"/>
  <c r="G7" i="1" s="1"/>
  <c r="H7" i="1" s="1"/>
  <c r="F8" i="1"/>
  <c r="G8" i="1" s="1"/>
  <c r="H8" i="1" s="1"/>
  <c r="F9" i="1"/>
  <c r="G9" i="1" s="1"/>
  <c r="H9" i="1" s="1"/>
  <c r="F10" i="1"/>
  <c r="G10" i="1" s="1"/>
  <c r="H10" i="1" s="1"/>
  <c r="F11" i="1"/>
  <c r="G11" i="1" s="1"/>
  <c r="H11" i="1" s="1"/>
  <c r="F12" i="1"/>
  <c r="G12" i="1" s="1"/>
  <c r="H12" i="1" s="1"/>
  <c r="F13" i="1"/>
  <c r="G13" i="1" s="1"/>
  <c r="H13" i="1" s="1"/>
  <c r="F14" i="1"/>
  <c r="G14" i="1" s="1"/>
  <c r="H14" i="1" s="1"/>
  <c r="F15" i="1"/>
  <c r="G15" i="1" s="1"/>
  <c r="H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H19" i="1" s="1"/>
  <c r="F20" i="1"/>
  <c r="G20" i="1" s="1"/>
  <c r="H20" i="1" s="1"/>
  <c r="F21" i="1"/>
  <c r="G21" i="1" s="1"/>
  <c r="H21" i="1" s="1"/>
  <c r="F22" i="1"/>
  <c r="G22" i="1" s="1"/>
  <c r="H22" i="1" s="1"/>
  <c r="F23" i="1"/>
  <c r="G23" i="1" s="1"/>
  <c r="H23" i="1" s="1"/>
  <c r="F24" i="1"/>
  <c r="G24" i="1" s="1"/>
  <c r="H24" i="1" s="1"/>
  <c r="F25" i="1"/>
  <c r="G25" i="1" s="1"/>
  <c r="H25" i="1" s="1"/>
  <c r="F26" i="1"/>
  <c r="G26" i="1" s="1"/>
  <c r="H26" i="1" s="1"/>
  <c r="F27" i="1"/>
  <c r="G27" i="1" s="1"/>
  <c r="H27" i="1" s="1"/>
  <c r="F28" i="1"/>
  <c r="G28" i="1" s="1"/>
  <c r="H28" i="1" s="1"/>
  <c r="F29" i="1"/>
  <c r="G29" i="1" s="1"/>
  <c r="H29" i="1" s="1"/>
  <c r="F30" i="1"/>
  <c r="G30" i="1" s="1"/>
  <c r="H30" i="1" s="1"/>
  <c r="F31" i="1"/>
  <c r="G31" i="1" s="1"/>
  <c r="H31" i="1" s="1"/>
  <c r="F32" i="1"/>
  <c r="G32" i="1" s="1"/>
  <c r="H32" i="1" s="1"/>
  <c r="F33" i="1"/>
  <c r="G33" i="1" s="1"/>
  <c r="H33" i="1" s="1"/>
  <c r="F34" i="1"/>
  <c r="G34" i="1" s="1"/>
  <c r="H34" i="1" s="1"/>
  <c r="F35" i="1"/>
  <c r="G35" i="1" s="1"/>
  <c r="H35" i="1" s="1"/>
  <c r="F36" i="1"/>
  <c r="G36" i="1" s="1"/>
  <c r="H36" i="1" s="1"/>
  <c r="F37" i="1"/>
  <c r="G37" i="1" s="1"/>
  <c r="H37" i="1" s="1"/>
  <c r="F4" i="1" l="1"/>
  <c r="G4" i="1" l="1"/>
  <c r="H4" i="1" s="1"/>
</calcChain>
</file>

<file path=xl/sharedStrings.xml><?xml version="1.0" encoding="utf-8"?>
<sst xmlns="http://schemas.openxmlformats.org/spreadsheetml/2006/main" count="45" uniqueCount="45">
  <si>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</si>
  <si>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</si>
  <si>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</si>
  <si>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</si>
  <si>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</si>
  <si>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</si>
  <si>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</si>
  <si>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</si>
  <si>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№ п/п</t>
  </si>
  <si>
    <t xml:space="preserve">Хлоргексидин </t>
  </si>
  <si>
    <t xml:space="preserve">Мирамистин </t>
  </si>
  <si>
    <t xml:space="preserve">Перекись водорода </t>
  </si>
  <si>
    <t>Бинт стерильный марлевый</t>
  </si>
  <si>
    <t>Бинт самофиксирующийся</t>
  </si>
  <si>
    <t xml:space="preserve">Бактерицидный пластырь </t>
  </si>
  <si>
    <t xml:space="preserve">Вата хирургическаястерильная </t>
  </si>
  <si>
    <t xml:space="preserve">Лейкопластырь медицинский фиксирующий на нетканой основе </t>
  </si>
  <si>
    <t>Аммиак</t>
  </si>
  <si>
    <t xml:space="preserve">Бинт эластичный высокой растяжимости </t>
  </si>
  <si>
    <t>Йод</t>
  </si>
  <si>
    <t>Бриллиантовый зеленый</t>
  </si>
  <si>
    <t xml:space="preserve">Перчатки смотровые латексные </t>
  </si>
  <si>
    <t>Жгут кровоостанавливающий с застежкой</t>
  </si>
  <si>
    <t xml:space="preserve">Салфетки спиртовые антисептические стерильные </t>
  </si>
  <si>
    <t xml:space="preserve">Шприц 20 мл 2-х компонентный с иглой 0,8x40 </t>
  </si>
  <si>
    <t>Снежок пакет гипотермический</t>
  </si>
  <si>
    <t xml:space="preserve">Спортивная заморозка </t>
  </si>
  <si>
    <t>Сульфацил натрия (альбуцид)</t>
  </si>
  <si>
    <t xml:space="preserve">Ибупрофен </t>
  </si>
  <si>
    <t xml:space="preserve">Диклофенак (для инъекций) </t>
  </si>
  <si>
    <t xml:space="preserve">Кетопрофен-Вертекс </t>
  </si>
  <si>
    <t>Кеторол (для инъекций)</t>
  </si>
  <si>
    <t xml:space="preserve">Найз </t>
  </si>
  <si>
    <t>Пенталгин экстра-гель</t>
  </si>
  <si>
    <t xml:space="preserve">Супрастин </t>
  </si>
  <si>
    <t xml:space="preserve">Регидрон </t>
  </si>
  <si>
    <t xml:space="preserve">Моксонидин </t>
  </si>
  <si>
    <t>Но-шпа</t>
  </si>
  <si>
    <t xml:space="preserve">Терафлю </t>
  </si>
  <si>
    <t xml:space="preserve">Смекта </t>
  </si>
  <si>
    <t xml:space="preserve">Артоксан </t>
  </si>
  <si>
    <t xml:space="preserve">Капсикам </t>
  </si>
  <si>
    <t xml:space="preserve">Медицинская сумка мягкая </t>
  </si>
  <si>
    <t xml:space="preserve">Повязка послеоперационная стерильная </t>
  </si>
  <si>
    <t>Общая стоимость составляет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</si>
</sst>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4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Border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0" workbookViewId="0">
      <selection activeCell="L46" sqref="L46"/>
    </sheetView>
  </sheetViews>
  <sheetFormatPr defaultRowHeight="15" x14ac:dyDescent="0.25"/>
  <cols>
    <col min="2" max="2" width="58.42578125" customWidth="1"/>
    <col min="3" max="3" width="12.140625" customWidth="1"/>
    <col min="4" max="4" width="14.28515625" customWidth="1"/>
    <col min="5" max="5" width="14.5703125" customWidth="1"/>
    <col min="6" max="6" width="11.85546875" customWidth="1"/>
    <col min="7" max="7" width="12.28515625" customWidth="1"/>
    <col min="8" max="8" width="16.5703125" customWidth="1"/>
    <col min="9" max="9" width="10" bestFit="1" customWidth="1"/>
    <col min="10" max="10" width="9.5703125" bestFit="1" customWidth="1"/>
  </cols>
  <sheetData>
    <row r="1" spans="1:10" x14ac:dyDescent="0.25">
      <c r="B1" s="1"/>
    </row>
    <row r="2" spans="1:10" ht="108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</row>
    <row r="3" spans="1:10" ht="78.75" x14ac:dyDescent="0.25">
      <c r="A3" s="5" t="s">
        <v>8</v>
      </c>
      <c r="B3" s="2" t="s">
        <v>7</v>
      </c>
      <c r="C3" s="2" t="s">
        <v>1</v>
      </c>
      <c r="D3" s="6" t="s">
        <v>2</v>
      </c>
      <c r="E3" s="7" t="s">
        <v>3</v>
      </c>
      <c r="F3" s="6" t="s">
        <v>4</v>
      </c>
      <c r="G3" s="2" t="s">
        <v>5</v>
      </c>
      <c r="H3" s="2" t="s">
        <v>6</v>
      </c>
    </row>
    <row r="4" spans="1:10" ht="18" customHeight="1" x14ac:dyDescent="0.25">
      <c r="A4" s="5">
        <v>1</v>
      </c>
      <c r="B4" s="9" t="s">
        <v>9</v>
      </c>
      <c r="C4" s="11">
        <v>47.1</v>
      </c>
      <c r="D4" s="12">
        <v>67.2</v>
      </c>
      <c r="E4" s="12">
        <v>51</v>
      </c>
      <c r="F4" s="12">
        <f>(C4+D4+E4)/3</f>
        <v>55.1</v>
      </c>
      <c r="G4" s="13">
        <f>SQRT(((POWER((C4-F4),2)+POWER((D4-F4),2)+POWER((E4-F4),2))/3))</f>
        <v>8.7028730888138313</v>
      </c>
      <c r="H4" s="17">
        <f>G4/F4</f>
        <v>0.15794688001477009</v>
      </c>
      <c r="J4" s="19">
        <f>F4*40</f>
        <v>2204</v>
      </c>
    </row>
    <row r="5" spans="1:10" ht="15.75" x14ac:dyDescent="0.25">
      <c r="A5" s="5">
        <v>2</v>
      </c>
      <c r="B5" s="9" t="s">
        <v>10</v>
      </c>
      <c r="C5" s="15">
        <v>355.9</v>
      </c>
      <c r="D5" s="16">
        <v>319</v>
      </c>
      <c r="E5" s="16">
        <v>343</v>
      </c>
      <c r="F5" s="12">
        <f t="shared" ref="F5:F38" si="0">(C5+D5+E5)/3</f>
        <v>339.3</v>
      </c>
      <c r="G5" s="13">
        <f t="shared" ref="G5:G38" si="1">SQRT(((POWER((C5-F5),2)+POWER((D5-F5),2)+POWER((E5-F5),2))/3))</f>
        <v>15.289865924853618</v>
      </c>
      <c r="H5" s="14">
        <f t="shared" ref="H5:H38" si="2">G5/F5</f>
        <v>4.5062970600806419E-2</v>
      </c>
      <c r="J5" s="19">
        <f>F5*10</f>
        <v>3393</v>
      </c>
    </row>
    <row r="6" spans="1:10" ht="15.75" x14ac:dyDescent="0.25">
      <c r="A6" s="5">
        <v>3</v>
      </c>
      <c r="B6" s="9" t="s">
        <v>11</v>
      </c>
      <c r="C6" s="15">
        <v>31.1</v>
      </c>
      <c r="D6" s="16">
        <v>38.4</v>
      </c>
      <c r="E6" s="16">
        <v>39</v>
      </c>
      <c r="F6" s="12">
        <f t="shared" si="0"/>
        <v>36.166666666666664</v>
      </c>
      <c r="G6" s="13">
        <f t="shared" si="1"/>
        <v>3.5910382280832862</v>
      </c>
      <c r="H6" s="17">
        <f t="shared" si="2"/>
        <v>9.9291379578339722E-2</v>
      </c>
      <c r="I6" s="3"/>
      <c r="J6" s="19">
        <v>2531.9</v>
      </c>
    </row>
    <row r="7" spans="1:10" ht="15.75" x14ac:dyDescent="0.25">
      <c r="A7" s="5">
        <v>4</v>
      </c>
      <c r="B7" s="9" t="s">
        <v>12</v>
      </c>
      <c r="C7" s="15">
        <v>22.9</v>
      </c>
      <c r="D7" s="16">
        <v>20</v>
      </c>
      <c r="E7" s="16">
        <v>27</v>
      </c>
      <c r="F7" s="12">
        <f t="shared" si="0"/>
        <v>23.3</v>
      </c>
      <c r="G7" s="13">
        <f t="shared" si="1"/>
        <v>2.8717010057919796</v>
      </c>
      <c r="H7" s="14">
        <f t="shared" si="2"/>
        <v>0.12324897020566436</v>
      </c>
      <c r="J7" s="19">
        <f>F7*90</f>
        <v>2097</v>
      </c>
    </row>
    <row r="8" spans="1:10" ht="15.75" x14ac:dyDescent="0.25">
      <c r="A8" s="5">
        <v>5</v>
      </c>
      <c r="B8" s="9" t="s">
        <v>13</v>
      </c>
      <c r="C8" s="15">
        <v>332.4</v>
      </c>
      <c r="D8" s="16">
        <v>183</v>
      </c>
      <c r="E8" s="16">
        <v>298</v>
      </c>
      <c r="F8" s="12">
        <f t="shared" si="0"/>
        <v>271.13333333333333</v>
      </c>
      <c r="G8" s="13">
        <f t="shared" si="1"/>
        <v>63.882461512443996</v>
      </c>
      <c r="H8" s="14">
        <f t="shared" si="2"/>
        <v>0.23561271765101055</v>
      </c>
      <c r="J8" s="19">
        <v>10845.2</v>
      </c>
    </row>
    <row r="9" spans="1:10" ht="15.75" x14ac:dyDescent="0.25">
      <c r="A9" s="5">
        <v>6</v>
      </c>
      <c r="B9" s="10" t="s">
        <v>14</v>
      </c>
      <c r="C9" s="15">
        <v>8.4</v>
      </c>
      <c r="D9" s="16">
        <v>5</v>
      </c>
      <c r="E9" s="16">
        <v>5.12</v>
      </c>
      <c r="F9" s="12">
        <f t="shared" si="0"/>
        <v>6.1733333333333329</v>
      </c>
      <c r="G9" s="13">
        <f t="shared" si="1"/>
        <v>1.5752530660888182</v>
      </c>
      <c r="H9" s="14">
        <f t="shared" si="2"/>
        <v>0.25517058305974377</v>
      </c>
      <c r="J9" s="19">
        <v>2468</v>
      </c>
    </row>
    <row r="10" spans="1:10" ht="15.75" x14ac:dyDescent="0.25">
      <c r="A10" s="5">
        <v>7</v>
      </c>
      <c r="B10" s="9" t="s">
        <v>15</v>
      </c>
      <c r="C10" s="15">
        <v>77.5</v>
      </c>
      <c r="D10" s="16">
        <v>62</v>
      </c>
      <c r="E10" s="16">
        <v>52</v>
      </c>
      <c r="F10" s="12">
        <f t="shared" si="0"/>
        <v>63.833333333333336</v>
      </c>
      <c r="G10" s="13">
        <f t="shared" si="1"/>
        <v>10.49073665457081</v>
      </c>
      <c r="H10" s="14">
        <f t="shared" si="2"/>
        <v>0.16434574393583515</v>
      </c>
      <c r="J10" s="19">
        <v>1021.28</v>
      </c>
    </row>
    <row r="11" spans="1:10" ht="14.25" customHeight="1" x14ac:dyDescent="0.25">
      <c r="A11" s="5">
        <v>8</v>
      </c>
      <c r="B11" s="9" t="s">
        <v>16</v>
      </c>
      <c r="C11" s="15">
        <v>96.9</v>
      </c>
      <c r="D11" s="16">
        <v>97</v>
      </c>
      <c r="E11" s="16">
        <v>71</v>
      </c>
      <c r="F11" s="12">
        <f t="shared" si="0"/>
        <v>88.3</v>
      </c>
      <c r="G11" s="13">
        <f t="shared" si="1"/>
        <v>12.233015436378174</v>
      </c>
      <c r="H11" s="14">
        <f t="shared" si="2"/>
        <v>0.13853924616509825</v>
      </c>
      <c r="J11" s="19">
        <f>F11*25</f>
        <v>2207.5</v>
      </c>
    </row>
    <row r="12" spans="1:10" ht="15.75" x14ac:dyDescent="0.25">
      <c r="A12" s="5">
        <v>9</v>
      </c>
      <c r="B12" s="9" t="s">
        <v>17</v>
      </c>
      <c r="C12" s="15">
        <v>39</v>
      </c>
      <c r="D12" s="16">
        <v>29</v>
      </c>
      <c r="E12" s="16">
        <v>21</v>
      </c>
      <c r="F12" s="12">
        <f t="shared" si="0"/>
        <v>29.666666666666668</v>
      </c>
      <c r="G12" s="13">
        <f t="shared" si="1"/>
        <v>7.3635740114581738</v>
      </c>
      <c r="H12" s="17">
        <f t="shared" si="2"/>
        <v>0.24821035993679236</v>
      </c>
      <c r="J12" s="19">
        <v>741.75</v>
      </c>
    </row>
    <row r="13" spans="1:10" ht="15.75" x14ac:dyDescent="0.25">
      <c r="A13" s="5">
        <v>10</v>
      </c>
      <c r="B13" s="9" t="s">
        <v>18</v>
      </c>
      <c r="C13" s="15">
        <v>188</v>
      </c>
      <c r="D13" s="16">
        <v>192</v>
      </c>
      <c r="E13" s="16">
        <v>212</v>
      </c>
      <c r="F13" s="12">
        <f t="shared" si="0"/>
        <v>197.33333333333334</v>
      </c>
      <c r="G13" s="13">
        <f t="shared" si="1"/>
        <v>10.498677165349081</v>
      </c>
      <c r="H13" s="14">
        <f t="shared" si="2"/>
        <v>5.3202755905485205E-2</v>
      </c>
      <c r="J13" s="19">
        <v>986.65</v>
      </c>
    </row>
    <row r="14" spans="1:10" ht="15.75" x14ac:dyDescent="0.25">
      <c r="A14" s="5">
        <v>11</v>
      </c>
      <c r="B14" s="9" t="s">
        <v>19</v>
      </c>
      <c r="C14" s="15">
        <v>66.599999999999994</v>
      </c>
      <c r="D14" s="16">
        <v>70</v>
      </c>
      <c r="E14" s="16">
        <v>64.7</v>
      </c>
      <c r="F14" s="12">
        <f t="shared" si="0"/>
        <v>67.100000000000009</v>
      </c>
      <c r="G14" s="13">
        <f t="shared" si="1"/>
        <v>2.1924111536540458</v>
      </c>
      <c r="H14" s="17">
        <f t="shared" si="2"/>
        <v>3.2673787684859096E-2</v>
      </c>
      <c r="J14" s="19">
        <f>F14*5</f>
        <v>335.50000000000006</v>
      </c>
    </row>
    <row r="15" spans="1:10" ht="15.75" x14ac:dyDescent="0.25">
      <c r="A15" s="5">
        <v>12</v>
      </c>
      <c r="B15" s="9" t="s">
        <v>20</v>
      </c>
      <c r="C15" s="15">
        <v>25.3</v>
      </c>
      <c r="D15" s="16">
        <v>25</v>
      </c>
      <c r="E15" s="16">
        <v>22.6</v>
      </c>
      <c r="F15" s="12">
        <f t="shared" si="0"/>
        <v>24.3</v>
      </c>
      <c r="G15" s="13">
        <f t="shared" si="1"/>
        <v>1.2083045973594568</v>
      </c>
      <c r="H15" s="17">
        <f t="shared" si="2"/>
        <v>4.9724469027138139E-2</v>
      </c>
      <c r="J15" s="19">
        <f>F15*5</f>
        <v>121.5</v>
      </c>
    </row>
    <row r="16" spans="1:10" ht="15.75" x14ac:dyDescent="0.25">
      <c r="A16" s="5">
        <v>13</v>
      </c>
      <c r="B16" s="9" t="s">
        <v>21</v>
      </c>
      <c r="C16" s="15">
        <v>423.3</v>
      </c>
      <c r="D16" s="16">
        <v>424</v>
      </c>
      <c r="E16" s="16">
        <v>442</v>
      </c>
      <c r="F16" s="12">
        <f t="shared" si="0"/>
        <v>429.76666666666665</v>
      </c>
      <c r="G16" s="13">
        <f t="shared" si="1"/>
        <v>8.6549921368473139</v>
      </c>
      <c r="H16" s="14">
        <f t="shared" si="2"/>
        <v>2.0138816730428871E-2</v>
      </c>
      <c r="J16" s="19">
        <v>2148.85</v>
      </c>
    </row>
    <row r="17" spans="1:10" ht="15.75" x14ac:dyDescent="0.25">
      <c r="A17" s="5">
        <v>14</v>
      </c>
      <c r="B17" s="9" t="s">
        <v>22</v>
      </c>
      <c r="C17" s="15">
        <v>180.7</v>
      </c>
      <c r="D17" s="16">
        <v>145</v>
      </c>
      <c r="E17" s="16">
        <v>158</v>
      </c>
      <c r="F17" s="12">
        <f t="shared" si="0"/>
        <v>161.23333333333332</v>
      </c>
      <c r="G17" s="13">
        <f t="shared" si="1"/>
        <v>14.752702200689271</v>
      </c>
      <c r="H17" s="14">
        <f t="shared" si="2"/>
        <v>9.1499083320380023E-2</v>
      </c>
      <c r="J17" s="19">
        <v>322.45999999999998</v>
      </c>
    </row>
    <row r="18" spans="1:10" ht="15" customHeight="1" x14ac:dyDescent="0.25">
      <c r="A18" s="5">
        <v>15</v>
      </c>
      <c r="B18" s="9" t="s">
        <v>23</v>
      </c>
      <c r="C18" s="15">
        <v>105.8</v>
      </c>
      <c r="D18" s="16">
        <v>116</v>
      </c>
      <c r="E18" s="16">
        <v>197</v>
      </c>
      <c r="F18" s="12">
        <f t="shared" si="0"/>
        <v>139.6</v>
      </c>
      <c r="G18" s="13">
        <f t="shared" si="1"/>
        <v>40.800980380378114</v>
      </c>
      <c r="H18" s="17">
        <f t="shared" si="2"/>
        <v>0.29227063309726442</v>
      </c>
      <c r="J18" s="19">
        <f>F18*10</f>
        <v>1396</v>
      </c>
    </row>
    <row r="19" spans="1:10" ht="15.75" x14ac:dyDescent="0.25">
      <c r="A19" s="5">
        <v>16</v>
      </c>
      <c r="B19" s="9" t="s">
        <v>24</v>
      </c>
      <c r="C19" s="15">
        <v>562.79999999999995</v>
      </c>
      <c r="D19" s="16">
        <v>415</v>
      </c>
      <c r="E19" s="16">
        <v>734</v>
      </c>
      <c r="F19" s="12">
        <f t="shared" si="0"/>
        <v>570.6</v>
      </c>
      <c r="G19" s="13">
        <f t="shared" si="1"/>
        <v>130.347944620031</v>
      </c>
      <c r="H19" s="17">
        <f t="shared" si="2"/>
        <v>0.22844014128992463</v>
      </c>
      <c r="J19" s="19">
        <f>F19*2</f>
        <v>1141.2</v>
      </c>
    </row>
    <row r="20" spans="1:10" ht="15" customHeight="1" x14ac:dyDescent="0.25">
      <c r="A20" s="5">
        <v>17</v>
      </c>
      <c r="B20" s="9" t="s">
        <v>43</v>
      </c>
      <c r="C20" s="15">
        <v>634</v>
      </c>
      <c r="D20" s="16">
        <v>778</v>
      </c>
      <c r="E20" s="16">
        <v>778</v>
      </c>
      <c r="F20" s="12">
        <f t="shared" si="0"/>
        <v>730</v>
      </c>
      <c r="G20" s="13">
        <f t="shared" si="1"/>
        <v>67.882250993908556</v>
      </c>
      <c r="H20" s="14">
        <f t="shared" si="2"/>
        <v>9.2989384923162402E-2</v>
      </c>
      <c r="J20" s="19">
        <f>F20*30</f>
        <v>21900</v>
      </c>
    </row>
    <row r="21" spans="1:10" ht="15.75" x14ac:dyDescent="0.25">
      <c r="A21" s="5">
        <v>18</v>
      </c>
      <c r="B21" s="9" t="s">
        <v>42</v>
      </c>
      <c r="C21" s="15">
        <v>4000</v>
      </c>
      <c r="D21" s="16">
        <v>3000</v>
      </c>
      <c r="E21" s="16">
        <v>5779</v>
      </c>
      <c r="F21" s="12">
        <f t="shared" si="0"/>
        <v>4259.666666666667</v>
      </c>
      <c r="G21" s="13">
        <f t="shared" si="1"/>
        <v>1149.2839316529034</v>
      </c>
      <c r="H21" s="14">
        <f t="shared" si="2"/>
        <v>0.269806072068136</v>
      </c>
      <c r="J21" s="19">
        <v>17038.68</v>
      </c>
    </row>
    <row r="22" spans="1:10" ht="15.75" x14ac:dyDescent="0.25">
      <c r="A22" s="5">
        <v>19</v>
      </c>
      <c r="B22" s="9" t="s">
        <v>25</v>
      </c>
      <c r="C22" s="15">
        <v>56</v>
      </c>
      <c r="D22" s="16">
        <v>50.5</v>
      </c>
      <c r="E22" s="16">
        <v>46</v>
      </c>
      <c r="F22" s="12">
        <f t="shared" si="0"/>
        <v>50.833333333333336</v>
      </c>
      <c r="G22" s="13">
        <f t="shared" si="1"/>
        <v>4.0892813821284326</v>
      </c>
      <c r="H22" s="17">
        <f t="shared" si="2"/>
        <v>8.0444879648428183E-2</v>
      </c>
      <c r="J22" s="19">
        <v>2541.5</v>
      </c>
    </row>
    <row r="23" spans="1:10" ht="15.75" x14ac:dyDescent="0.25">
      <c r="A23" s="5">
        <v>20</v>
      </c>
      <c r="B23" s="9" t="s">
        <v>26</v>
      </c>
      <c r="C23" s="15">
        <v>401.4</v>
      </c>
      <c r="D23" s="16">
        <v>419</v>
      </c>
      <c r="E23" s="16">
        <v>404</v>
      </c>
      <c r="F23" s="12">
        <f t="shared" si="0"/>
        <v>408.13333333333338</v>
      </c>
      <c r="G23" s="13">
        <f t="shared" si="1"/>
        <v>7.7568607625049575</v>
      </c>
      <c r="H23" s="14">
        <f t="shared" si="2"/>
        <v>1.9005702619662584E-2</v>
      </c>
      <c r="J23" s="19">
        <v>16325.2</v>
      </c>
    </row>
    <row r="24" spans="1:10" ht="15.75" x14ac:dyDescent="0.25">
      <c r="A24" s="5">
        <v>21</v>
      </c>
      <c r="B24" s="9" t="s">
        <v>27</v>
      </c>
      <c r="C24" s="15">
        <v>74</v>
      </c>
      <c r="D24" s="16">
        <v>45</v>
      </c>
      <c r="E24" s="16">
        <v>74</v>
      </c>
      <c r="F24" s="12">
        <f t="shared" si="0"/>
        <v>64.333333333333329</v>
      </c>
      <c r="G24" s="13">
        <f t="shared" si="1"/>
        <v>13.67073110293992</v>
      </c>
      <c r="H24" s="14">
        <f t="shared" si="2"/>
        <v>0.21249841092652727</v>
      </c>
      <c r="J24" s="19">
        <v>192.99</v>
      </c>
    </row>
    <row r="25" spans="1:10" ht="15.75" x14ac:dyDescent="0.25">
      <c r="A25" s="5">
        <v>22</v>
      </c>
      <c r="B25" s="9" t="s">
        <v>28</v>
      </c>
      <c r="C25" s="15">
        <v>102.9</v>
      </c>
      <c r="D25" s="16">
        <v>130</v>
      </c>
      <c r="E25" s="16">
        <v>122</v>
      </c>
      <c r="F25" s="12">
        <f t="shared" si="0"/>
        <v>118.3</v>
      </c>
      <c r="G25" s="13">
        <f t="shared" si="1"/>
        <v>11.368670400124484</v>
      </c>
      <c r="H25" s="14">
        <f t="shared" si="2"/>
        <v>9.6100341505701473E-2</v>
      </c>
      <c r="J25" s="19">
        <f>F25*2</f>
        <v>236.6</v>
      </c>
    </row>
    <row r="26" spans="1:10" ht="15.75" x14ac:dyDescent="0.25">
      <c r="A26" s="5">
        <v>23</v>
      </c>
      <c r="B26" s="9" t="s">
        <v>29</v>
      </c>
      <c r="C26" s="15">
        <v>127.8</v>
      </c>
      <c r="D26" s="16">
        <v>140</v>
      </c>
      <c r="E26" s="16">
        <v>122</v>
      </c>
      <c r="F26" s="12">
        <f t="shared" si="0"/>
        <v>129.93333333333334</v>
      </c>
      <c r="G26" s="13">
        <f t="shared" si="1"/>
        <v>7.5017035102405618</v>
      </c>
      <c r="H26" s="14">
        <f t="shared" si="2"/>
        <v>5.7735019319450194E-2</v>
      </c>
      <c r="J26" s="19">
        <v>779.58</v>
      </c>
    </row>
    <row r="27" spans="1:10" ht="15.75" x14ac:dyDescent="0.25">
      <c r="A27" s="5">
        <v>24</v>
      </c>
      <c r="B27" s="9" t="s">
        <v>30</v>
      </c>
      <c r="C27" s="15">
        <v>375.7</v>
      </c>
      <c r="D27" s="16">
        <v>365</v>
      </c>
      <c r="E27" s="16">
        <v>302</v>
      </c>
      <c r="F27" s="12">
        <f t="shared" si="0"/>
        <v>347.56666666666666</v>
      </c>
      <c r="G27" s="13">
        <f t="shared" si="1"/>
        <v>32.515261374041295</v>
      </c>
      <c r="H27" s="14">
        <f t="shared" si="2"/>
        <v>9.3551150016422641E-2</v>
      </c>
      <c r="J27" s="19">
        <v>1737.85</v>
      </c>
    </row>
    <row r="28" spans="1:10" ht="15.75" x14ac:dyDescent="0.25">
      <c r="A28" s="5">
        <v>25</v>
      </c>
      <c r="B28" s="9" t="s">
        <v>31</v>
      </c>
      <c r="C28" s="15">
        <v>147</v>
      </c>
      <c r="D28" s="16">
        <v>119</v>
      </c>
      <c r="E28" s="16">
        <v>175</v>
      </c>
      <c r="F28" s="12">
        <f t="shared" si="0"/>
        <v>147</v>
      </c>
      <c r="G28" s="13">
        <f t="shared" si="1"/>
        <v>22.861904265976328</v>
      </c>
      <c r="H28" s="14">
        <f t="shared" si="2"/>
        <v>0.15552315827194782</v>
      </c>
      <c r="J28" s="19">
        <f>F28*5</f>
        <v>735</v>
      </c>
    </row>
    <row r="29" spans="1:10" ht="15.75" x14ac:dyDescent="0.25">
      <c r="A29" s="5">
        <v>26</v>
      </c>
      <c r="B29" s="9" t="s">
        <v>32</v>
      </c>
      <c r="C29" s="15">
        <v>518.4</v>
      </c>
      <c r="D29" s="16">
        <v>482</v>
      </c>
      <c r="E29" s="16">
        <v>397</v>
      </c>
      <c r="F29" s="12">
        <f t="shared" si="0"/>
        <v>465.8</v>
      </c>
      <c r="G29" s="13">
        <f t="shared" si="1"/>
        <v>50.86793357967931</v>
      </c>
      <c r="H29" s="14">
        <f t="shared" si="2"/>
        <v>0.10920552507445107</v>
      </c>
      <c r="J29" s="19">
        <f>F29*4</f>
        <v>1863.2</v>
      </c>
    </row>
    <row r="30" spans="1:10" ht="15.75" x14ac:dyDescent="0.25">
      <c r="A30" s="5">
        <v>27</v>
      </c>
      <c r="B30" s="9" t="s">
        <v>33</v>
      </c>
      <c r="C30" s="15">
        <v>318</v>
      </c>
      <c r="D30" s="16">
        <v>285</v>
      </c>
      <c r="E30" s="16">
        <v>296</v>
      </c>
      <c r="F30" s="12">
        <f t="shared" si="0"/>
        <v>299.66666666666669</v>
      </c>
      <c r="G30" s="13">
        <f t="shared" si="1"/>
        <v>13.719410418171117</v>
      </c>
      <c r="H30" s="14">
        <f t="shared" si="2"/>
        <v>4.5782237213029306E-2</v>
      </c>
      <c r="J30" s="19">
        <v>2097.69</v>
      </c>
    </row>
    <row r="31" spans="1:10" ht="15.75" x14ac:dyDescent="0.25">
      <c r="A31" s="5">
        <v>28</v>
      </c>
      <c r="B31" s="9" t="s">
        <v>34</v>
      </c>
      <c r="C31" s="15">
        <v>158.9</v>
      </c>
      <c r="D31" s="16">
        <v>135</v>
      </c>
      <c r="E31" s="16">
        <v>136</v>
      </c>
      <c r="F31" s="12">
        <f t="shared" si="0"/>
        <v>143.29999999999998</v>
      </c>
      <c r="G31" s="13">
        <f t="shared" si="1"/>
        <v>11.038417761013882</v>
      </c>
      <c r="H31" s="14">
        <f t="shared" si="2"/>
        <v>7.7030130921241335E-2</v>
      </c>
      <c r="J31" s="19">
        <f>F31*2</f>
        <v>286.59999999999997</v>
      </c>
    </row>
    <row r="32" spans="1:10" ht="15.75" x14ac:dyDescent="0.25">
      <c r="A32" s="5">
        <v>29</v>
      </c>
      <c r="B32" s="9" t="s">
        <v>35</v>
      </c>
      <c r="C32" s="15">
        <v>835.9</v>
      </c>
      <c r="D32" s="16">
        <v>570</v>
      </c>
      <c r="E32" s="16">
        <v>638</v>
      </c>
      <c r="F32" s="12">
        <f t="shared" si="0"/>
        <v>681.30000000000007</v>
      </c>
      <c r="G32" s="13">
        <f t="shared" si="1"/>
        <v>112.78850414234007</v>
      </c>
      <c r="H32" s="14">
        <f t="shared" si="2"/>
        <v>0.16554895661579344</v>
      </c>
      <c r="J32" s="19">
        <f>F32*2</f>
        <v>1362.6000000000001</v>
      </c>
    </row>
    <row r="33" spans="1:10" ht="15.75" x14ac:dyDescent="0.25">
      <c r="A33" s="5">
        <v>30</v>
      </c>
      <c r="B33" s="9" t="s">
        <v>36</v>
      </c>
      <c r="C33" s="15">
        <v>482.4</v>
      </c>
      <c r="D33" s="16">
        <v>340</v>
      </c>
      <c r="E33" s="16">
        <v>444</v>
      </c>
      <c r="F33" s="12">
        <f t="shared" si="0"/>
        <v>422.13333333333338</v>
      </c>
      <c r="G33" s="13">
        <f t="shared" si="1"/>
        <v>60.155649960932358</v>
      </c>
      <c r="H33" s="14">
        <f t="shared" si="2"/>
        <v>0.14250390862507664</v>
      </c>
      <c r="J33" s="19">
        <v>844.26</v>
      </c>
    </row>
    <row r="34" spans="1:10" ht="15.75" x14ac:dyDescent="0.25">
      <c r="A34" s="5">
        <v>31</v>
      </c>
      <c r="B34" s="10" t="s">
        <v>37</v>
      </c>
      <c r="C34" s="15">
        <v>210.8</v>
      </c>
      <c r="D34" s="16">
        <v>178</v>
      </c>
      <c r="E34" s="16">
        <v>184</v>
      </c>
      <c r="F34" s="12">
        <f t="shared" si="0"/>
        <v>190.93333333333331</v>
      </c>
      <c r="G34" s="13">
        <f t="shared" si="1"/>
        <v>14.259811437120142</v>
      </c>
      <c r="H34" s="14">
        <f t="shared" si="2"/>
        <v>7.468476660502868E-2</v>
      </c>
      <c r="J34" s="19">
        <v>381.86</v>
      </c>
    </row>
    <row r="35" spans="1:10" ht="15.75" x14ac:dyDescent="0.25">
      <c r="A35" s="5">
        <v>32</v>
      </c>
      <c r="B35" s="10" t="s">
        <v>38</v>
      </c>
      <c r="C35" s="15">
        <v>678</v>
      </c>
      <c r="D35" s="16">
        <v>575</v>
      </c>
      <c r="E35" s="16">
        <v>599</v>
      </c>
      <c r="F35" s="12">
        <f t="shared" si="0"/>
        <v>617.33333333333337</v>
      </c>
      <c r="G35" s="13">
        <f t="shared" si="1"/>
        <v>44.00252518006463</v>
      </c>
      <c r="H35" s="14">
        <f t="shared" si="2"/>
        <v>7.1278388520623043E-2</v>
      </c>
      <c r="J35" s="19">
        <v>1234.6600000000001</v>
      </c>
    </row>
    <row r="36" spans="1:10" ht="15.75" x14ac:dyDescent="0.25">
      <c r="A36" s="5">
        <v>33</v>
      </c>
      <c r="B36" s="10" t="s">
        <v>39</v>
      </c>
      <c r="C36" s="15">
        <v>258.89999999999998</v>
      </c>
      <c r="D36" s="16">
        <v>198</v>
      </c>
      <c r="E36" s="16">
        <v>198</v>
      </c>
      <c r="F36" s="12">
        <f t="shared" si="0"/>
        <v>218.29999999999998</v>
      </c>
      <c r="G36" s="13">
        <f t="shared" si="1"/>
        <v>28.708535316173819</v>
      </c>
      <c r="H36" s="14">
        <f t="shared" si="2"/>
        <v>0.13150955252484572</v>
      </c>
      <c r="J36" s="19">
        <f>F36*2</f>
        <v>436.59999999999997</v>
      </c>
    </row>
    <row r="37" spans="1:10" ht="15.75" x14ac:dyDescent="0.25">
      <c r="A37" s="5">
        <v>34</v>
      </c>
      <c r="B37" s="10" t="s">
        <v>40</v>
      </c>
      <c r="C37" s="15">
        <v>553</v>
      </c>
      <c r="D37" s="16">
        <v>461</v>
      </c>
      <c r="E37" s="16">
        <v>461</v>
      </c>
      <c r="F37" s="12">
        <f t="shared" si="0"/>
        <v>491.66666666666669</v>
      </c>
      <c r="G37" s="13">
        <f t="shared" si="1"/>
        <v>43.369215912774912</v>
      </c>
      <c r="H37" s="14">
        <f t="shared" si="2"/>
        <v>8.8208574737847281E-2</v>
      </c>
      <c r="J37" s="19">
        <v>983.34</v>
      </c>
    </row>
    <row r="38" spans="1:10" ht="15.75" x14ac:dyDescent="0.25">
      <c r="A38" s="5">
        <v>35</v>
      </c>
      <c r="B38" s="10" t="s">
        <v>41</v>
      </c>
      <c r="C38" s="15">
        <v>781</v>
      </c>
      <c r="D38" s="16">
        <v>757.5</v>
      </c>
      <c r="E38" s="16">
        <v>738</v>
      </c>
      <c r="F38" s="16">
        <f t="shared" si="0"/>
        <v>758.83333333333337</v>
      </c>
      <c r="G38" s="15">
        <f t="shared" si="1"/>
        <v>17.579975982792345</v>
      </c>
      <c r="H38" s="17">
        <f t="shared" si="2"/>
        <v>2.3167110893203176E-2</v>
      </c>
      <c r="J38" s="19">
        <v>1517.66</v>
      </c>
    </row>
    <row r="39" spans="1:10" ht="15.75" x14ac:dyDescent="0.25">
      <c r="A39" s="8"/>
      <c r="B39" s="8"/>
      <c r="C39" s="8"/>
      <c r="D39" s="8"/>
      <c r="E39" s="8"/>
      <c r="F39" s="8"/>
      <c r="G39" s="20" t="s">
        <v>44</v>
      </c>
      <c r="H39" s="20"/>
      <c r="I39" s="20"/>
      <c r="J39" s="19">
        <f>SUM(J4:J38)</f>
        <v>106457.66000000003</v>
      </c>
    </row>
    <row r="40" spans="1:10" ht="15.75" x14ac:dyDescent="0.25">
      <c r="A40" s="8"/>
      <c r="B40" s="8"/>
      <c r="C40" s="8"/>
      <c r="D40" s="8"/>
      <c r="E40" s="8"/>
      <c r="F40" s="8"/>
      <c r="G40" s="8"/>
      <c r="H40" s="8"/>
    </row>
    <row r="41" spans="1:10" ht="15.75" x14ac:dyDescent="0.25">
      <c r="A41" s="8"/>
      <c r="B41" s="8"/>
      <c r="C41" s="8"/>
      <c r="D41" s="8"/>
      <c r="E41" s="8"/>
      <c r="F41" s="8"/>
      <c r="G41" s="8"/>
      <c r="H41" s="8"/>
    </row>
    <row r="42" spans="1:10" ht="15.75" x14ac:dyDescent="0.25">
      <c r="A42" s="8"/>
      <c r="B42" s="8"/>
      <c r="C42" s="8"/>
      <c r="D42" s="8"/>
      <c r="E42" s="8"/>
      <c r="F42" s="8"/>
      <c r="G42" s="8"/>
      <c r="H42" s="8"/>
    </row>
    <row r="43" spans="1:10" ht="15.75" x14ac:dyDescent="0.25">
      <c r="A43" s="8"/>
      <c r="B43" s="8"/>
      <c r="C43" s="8"/>
      <c r="D43" s="8"/>
      <c r="E43" s="8"/>
      <c r="F43" s="8"/>
      <c r="G43" s="8"/>
      <c r="H43" s="8"/>
    </row>
    <row r="44" spans="1:10" ht="15.75" x14ac:dyDescent="0.25">
      <c r="A44" s="8"/>
      <c r="B44" s="8"/>
      <c r="C44" s="8"/>
      <c r="D44" s="8"/>
      <c r="E44" s="8"/>
      <c r="F44" s="8"/>
      <c r="G44" s="8"/>
      <c r="H44" s="8"/>
    </row>
    <row r="45" spans="1:10" ht="15.75" x14ac:dyDescent="0.25">
      <c r="A45" s="8"/>
      <c r="B45" s="8"/>
      <c r="C45" s="8"/>
      <c r="D45" s="8"/>
      <c r="E45" s="8"/>
      <c r="F45" s="8"/>
      <c r="G45" s="8"/>
      <c r="H45" s="8"/>
    </row>
    <row r="46" spans="1:10" ht="15.75" x14ac:dyDescent="0.25">
      <c r="A46" s="8"/>
      <c r="B46" s="8"/>
      <c r="C46" s="8"/>
      <c r="D46" s="8"/>
      <c r="E46" s="8"/>
      <c r="F46" s="8"/>
      <c r="G46" s="8"/>
      <c r="H46" s="8"/>
    </row>
    <row r="47" spans="1:10" ht="15.75" x14ac:dyDescent="0.25">
      <c r="A47" s="8"/>
      <c r="B47" s="8"/>
      <c r="C47" s="8"/>
      <c r="D47" s="8"/>
      <c r="E47" s="8"/>
      <c r="F47" s="8"/>
      <c r="G47" s="8"/>
      <c r="H47" s="8"/>
    </row>
    <row r="48" spans="1:10" ht="15.75" x14ac:dyDescent="0.25">
      <c r="A48" s="8"/>
      <c r="B48" s="8"/>
      <c r="C48" s="8"/>
      <c r="D48" s="8"/>
      <c r="E48" s="8"/>
      <c r="F48" s="8"/>
      <c r="G48" s="8"/>
      <c r="H48" s="8"/>
    </row>
    <row r="49" spans="1:8" ht="15.75" x14ac:dyDescent="0.25">
      <c r="A49" s="8"/>
      <c r="B49" s="8"/>
      <c r="C49" s="8"/>
      <c r="D49" s="8"/>
      <c r="E49" s="8"/>
      <c r="F49" s="8"/>
      <c r="G49" s="8"/>
      <c r="H49" s="8"/>
    </row>
    <row r="50" spans="1:8" ht="15.75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</sheetData>
  <mergeCells count="2">
    <mergeCell ref="A2:H2"/>
    <mergeCell ref="G39:I39"/>
  </mergeCells>
  <pageMargins left="0.7" right="0.7" top="0.75" bottom="0.75" header="0.3" footer="0.3"/>
  <pageSetup paperSize="9" orientation="portrait" r:id="rId1"/>
  <ignoredErrors>
    <ignoredError sqref="J11 J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2026-08-14T04:36:20Z</dcterms:modified>
</cp:coreProperties>
</file>