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Обучение ОТ_2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Лист1!$A$1:$M$25</definedName>
  </definedNames>
  <calcPr calcId="162913"/>
</workbook>
</file>

<file path=xl/calcChain.xml><?xml version="1.0" encoding="utf-8"?>
<calcChain xmlns="http://schemas.openxmlformats.org/spreadsheetml/2006/main">
  <c r="M12" i="1" l="1"/>
  <c r="M13" i="1"/>
  <c r="M14" i="1"/>
  <c r="M11" i="1"/>
  <c r="M15" i="1" l="1"/>
  <c r="L13" i="1"/>
  <c r="L12" i="1"/>
  <c r="L11" i="1"/>
  <c r="J11" i="1" l="1"/>
  <c r="K11" i="1" s="1"/>
  <c r="J12" i="1"/>
  <c r="K12" i="1" s="1"/>
  <c r="J13" i="1"/>
  <c r="K13" i="1" s="1"/>
  <c r="L14" i="1"/>
  <c r="J14" i="1" s="1"/>
  <c r="K14" i="1" l="1"/>
</calcChain>
</file>

<file path=xl/sharedStrings.xml><?xml version="1.0" encoding="utf-8"?>
<sst xmlns="http://schemas.openxmlformats.org/spreadsheetml/2006/main" count="45" uniqueCount="37">
  <si>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</si>
  <si>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</si>
  <si>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</si>
  <si>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</si>
  <si>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</si>
  <si>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</si>
  <si>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</si>
  <si>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</si>
  <si>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</si>
  <si>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</si>
  <si>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</si>
  <si>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</si>
  <si>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</si>
  <si>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</si>
  <si>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</si>
  <si>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(подпись/расшифровка подписи)</t>
  </si>
  <si>
    <t>Средняя цена (руб.)</t>
  </si>
  <si>
    <t>(должность,звание)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</si>
  <si>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
</t>
  </si>
  <si>
    <t xml:space="preserve">См. рапорт (заявка) и прилагаемые к ней документы
</t>
  </si>
  <si>
    <t xml:space="preserve">Дата подготовки обоснования НМЦК: </t>
  </si>
  <si>
    <t xml:space="preserve">Ответсвенное должностное лицо заказчика (инициатор): 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</si>
  <si>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Федеральный закон № 44-ФЗ, Закон 44-ФЗ) и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
 Информация о валюте, используемой для формирования цены контракта и расчетов с поставщиком (подрядчиком, исполнителем): цена указана в валюте Российской Федерации - в российских рублях.</t>
  </si>
  <si>
    <t>Наименование объекта закупки</t>
  </si>
  <si>
    <t>Основные характеристики объекта закупки</t>
  </si>
  <si>
    <t xml:space="preserve">"Метод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Закона № 44-ФЗ). Для определения НМЦК в целях получения ценовой информации , в соответствии с пунктом 3.7., 3.9. рекомендаций были направлены запросы о предоставлении ценовой информации 5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""Интернет"") и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контрактом. Во исполнение п.3.13.1 рекомендаций была проведена проверка сведений о включении в реестр недобросовестных поставщиков (подрядчиков, исполнителей). Проверка показала, что потенциальные поставщики (подрячики, исполнители) которым были направлены запросы о предоставлении ценовой информации не включены в реестр недобросовестных поставщиков (подрядчиков, исполнителей)."
</t>
  </si>
  <si>
    <t>Цена включает в себя затраты на хранение , транспортировку, погрузку-разгрузку, страхование, уплату налогов, сборов и других обязательных платежей.</t>
  </si>
  <si>
    <t>85.41.99.000</t>
  </si>
  <si>
    <t>чел.</t>
  </si>
  <si>
    <t>/Д.А. Прошутинская</t>
  </si>
  <si>
    <t>Оказание услуг по дополнительному профессиональному образованию по направлениям охраны труда (Прочая закупка товаров, работ , услуг)</t>
  </si>
  <si>
    <t xml:space="preserve">На основании проведенного анализа рынка и расчетов, НМЦК составляет: 4000,00 (четыре тысяч) рублей 00 копейки. Таким образом, значение коэффициента не превышает 33%, совокупность ценовых значений является однородной. 
</t>
  </si>
  <si>
    <t xml:space="preserve">Программа по охране труда А: «Общие вопросы охраны труда и функционирования системы управления охраной труда» (16 часов, очно-заочное, удостоверение/сертификат, протокол)
</t>
  </si>
  <si>
    <t xml:space="preserve">Программа по охране труда Б: «Безопасные методы и приемы выполнения работ при воздействии вредных и/или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рисков» (16 часов, очно-заочное, удостоверение/сертификат, протокол)
</t>
  </si>
  <si>
    <t xml:space="preserve">Использование (применение) средств индивидуальной защиты (СИЗ) (8-16 часов, очно-заочное,  удостоверение/сертификат, протокол)
</t>
  </si>
  <si>
    <t xml:space="preserve">Оказание первой помощи пострадавшим (8-16 часов, очно-заочное, удостоверение/сертификат, протокол)
</t>
  </si>
  <si>
    <t>Начальник ОКБИ и ХО майор внутренней службы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</si>
</sst>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sz val="9"/>
      <color indexed="8"/>
      <name val="PT Astra Serif"/>
      <family val="1"/>
      <charset val="204"/>
    </font>
    <font>
      <sz val="9"/>
      <color rgb="FFFF0000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58">
    <xf numFmtId="0" fontId="0" fillId="0" borderId="8" xfId="0" applyBorder="1"/>
    <xf numFmtId="0" fontId="0" fillId="0" borderId="0" xfId="0" applyFont="1"/>
    <xf numFmtId="2" fontId="0" fillId="0" borderId="0" xfId="0" applyNumberFormat="1" applyFo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/>
    <xf numFmtId="0" fontId="4" fillId="0" borderId="0" xfId="0" applyFont="1"/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/>
    <xf numFmtId="2" fontId="4" fillId="0" borderId="0" xfId="0" applyNumberFormat="1" applyFont="1" applyBorder="1"/>
    <xf numFmtId="2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6" fillId="3" borderId="4" xfId="1" applyNumberFormat="1" applyFont="1" applyFill="1" applyBorder="1" applyAlignment="1">
      <alignment horizontal="center" vertical="center" wrapText="1"/>
    </xf>
    <xf numFmtId="2" fontId="4" fillId="3" borderId="9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4" fillId="3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2" fontId="9" fillId="0" borderId="0" xfId="0" applyNumberFormat="1" applyFont="1"/>
    <xf numFmtId="0" fontId="9" fillId="0" borderId="8" xfId="0" applyFont="1" applyBorder="1"/>
    <xf numFmtId="2" fontId="9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4" fillId="3" borderId="6" xfId="0" applyFont="1" applyFill="1" applyBorder="1" applyAlignment="1">
      <alignment wrapText="1"/>
    </xf>
    <xf numFmtId="0" fontId="8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7</xdr:row>
      <xdr:rowOff>274320</xdr:rowOff>
    </xdr:from>
    <xdr:to>
      <xdr:col>1</xdr:col>
      <xdr:colOff>708660</xdr:colOff>
      <xdr:row>7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9</xdr:row>
      <xdr:rowOff>99060</xdr:rowOff>
    </xdr:from>
    <xdr:to>
      <xdr:col>12</xdr:col>
      <xdr:colOff>1424940</xdr:colOff>
      <xdr:row>9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9</xdr:row>
      <xdr:rowOff>205740</xdr:rowOff>
    </xdr:from>
    <xdr:to>
      <xdr:col>10</xdr:col>
      <xdr:colOff>929640</xdr:colOff>
      <xdr:row>9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9</xdr:row>
      <xdr:rowOff>182880</xdr:rowOff>
    </xdr:from>
    <xdr:to>
      <xdr:col>9</xdr:col>
      <xdr:colOff>1021080</xdr:colOff>
      <xdr:row>9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5"/>
  <sheetViews>
    <sheetView tabSelected="1" view="pageBreakPreview" topLeftCell="A16" zoomScale="145" zoomScaleNormal="80" zoomScaleSheetLayoutView="145" workbookViewId="0">
      <selection activeCell="A23" sqref="A23:E23"/>
    </sheetView>
  </sheetViews>
  <sheetFormatPr defaultColWidth="9.140625" defaultRowHeight="15" x14ac:dyDescent="0.25"/>
  <cols>
    <col min="1" max="1" width="7.85546875" style="28" customWidth="1"/>
    <col min="2" max="2" width="20.85546875" style="28" customWidth="1"/>
    <col min="3" max="4" width="17.85546875" style="28" customWidth="1"/>
    <col min="5" max="5" width="16.140625" style="28" customWidth="1"/>
    <col min="6" max="6" width="10.85546875" style="28" customWidth="1"/>
    <col min="7" max="7" width="17.42578125" style="28" customWidth="1"/>
    <col min="8" max="9" width="17.42578125" style="29" customWidth="1"/>
    <col min="10" max="10" width="18.28515625" style="31" customWidth="1"/>
    <col min="11" max="11" width="15.28515625" style="31" customWidth="1"/>
    <col min="12" max="12" width="11.28515625" style="29" customWidth="1"/>
    <col min="13" max="13" width="26.42578125" style="29" customWidth="1"/>
    <col min="14" max="14" width="64.140625" style="2" customWidth="1"/>
    <col min="15" max="15" width="18.42578125" style="1" customWidth="1"/>
    <col min="16" max="255" width="9.140625" style="1"/>
  </cols>
  <sheetData>
    <row r="1" spans="1:255" ht="33.4" customHeight="1" x14ac:dyDescent="0.25">
      <c r="A1" s="47" t="s">
        <v>18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x14ac:dyDescent="0.25">
      <c r="A2" s="7"/>
      <c r="B2" s="7"/>
      <c r="C2" s="7"/>
      <c r="D2" s="7"/>
      <c r="E2" s="7"/>
      <c r="F2" s="7"/>
      <c r="G2" s="7"/>
      <c r="H2" s="8"/>
      <c r="I2" s="8"/>
      <c r="J2" s="9"/>
      <c r="K2" s="9"/>
      <c r="L2" s="8"/>
      <c r="M2" s="8"/>
      <c r="N2"/>
      <c r="O2"/>
    </row>
    <row r="3" spans="1:255" ht="49.5" customHeight="1" x14ac:dyDescent="0.25">
      <c r="A3" s="54" t="s">
        <v>22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/>
      <c r="O3"/>
    </row>
    <row r="4" spans="1:255" x14ac:dyDescent="0.25">
      <c r="A4" s="7"/>
      <c r="B4" s="7"/>
      <c r="C4" s="7"/>
      <c r="D4" s="7"/>
      <c r="E4" s="7"/>
      <c r="F4" s="7"/>
      <c r="G4" s="8"/>
      <c r="H4" s="8"/>
      <c r="I4" s="9"/>
      <c r="J4" s="9"/>
      <c r="K4" s="10"/>
      <c r="L4" s="11"/>
      <c r="M4" s="11"/>
      <c r="N4" s="1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ht="27" customHeight="1" x14ac:dyDescent="0.25">
      <c r="A5" s="49" t="s">
        <v>23</v>
      </c>
      <c r="B5" s="49"/>
      <c r="C5" s="50" t="s">
        <v>30</v>
      </c>
      <c r="D5" s="51"/>
      <c r="E5" s="51"/>
      <c r="F5" s="51"/>
      <c r="G5" s="51"/>
      <c r="H5" s="51"/>
      <c r="I5" s="51"/>
      <c r="J5" s="51"/>
      <c r="K5" s="51"/>
      <c r="L5" s="51"/>
      <c r="M5" s="52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25.9" customHeight="1" x14ac:dyDescent="0.25">
      <c r="A6" s="49" t="s">
        <v>24</v>
      </c>
      <c r="B6" s="49"/>
      <c r="C6" s="53" t="s">
        <v>19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98.45" customHeight="1" x14ac:dyDescent="0.25">
      <c r="A7" s="49" t="s">
        <v>0</v>
      </c>
      <c r="B7" s="49"/>
      <c r="C7" s="55" t="s">
        <v>25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113.25" customHeight="1" x14ac:dyDescent="0.25">
      <c r="A8" s="56" t="s">
        <v>1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33" customHeight="1" x14ac:dyDescent="0.25">
      <c r="A9" s="49" t="s">
        <v>2</v>
      </c>
      <c r="B9" s="49" t="s">
        <v>3</v>
      </c>
      <c r="C9" s="49"/>
      <c r="D9" s="57" t="s">
        <v>4</v>
      </c>
      <c r="E9" s="49" t="s">
        <v>5</v>
      </c>
      <c r="F9" s="57" t="s">
        <v>6</v>
      </c>
      <c r="G9" s="12" t="s">
        <v>7</v>
      </c>
      <c r="H9" s="12" t="s">
        <v>8</v>
      </c>
      <c r="I9" s="12" t="s">
        <v>9</v>
      </c>
      <c r="J9" s="13" t="s">
        <v>10</v>
      </c>
      <c r="K9" s="13" t="s">
        <v>11</v>
      </c>
      <c r="L9" s="14" t="s">
        <v>16</v>
      </c>
      <c r="M9" s="15" t="s">
        <v>12</v>
      </c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58.15" customHeight="1" x14ac:dyDescent="0.25">
      <c r="A10" s="49"/>
      <c r="B10" s="49"/>
      <c r="C10" s="49"/>
      <c r="D10" s="57"/>
      <c r="E10" s="49"/>
      <c r="F10" s="57"/>
      <c r="G10" s="14" t="s">
        <v>13</v>
      </c>
      <c r="H10" s="14" t="s">
        <v>13</v>
      </c>
      <c r="I10" s="14" t="s">
        <v>13</v>
      </c>
      <c r="J10" s="13"/>
      <c r="K10" s="13"/>
      <c r="L10" s="14"/>
      <c r="M10" s="15"/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69" customHeight="1" x14ac:dyDescent="0.25">
      <c r="A11" s="16">
        <v>1</v>
      </c>
      <c r="B11" s="32" t="s">
        <v>32</v>
      </c>
      <c r="C11" s="33"/>
      <c r="D11" s="17" t="s">
        <v>27</v>
      </c>
      <c r="E11" s="18" t="s">
        <v>28</v>
      </c>
      <c r="F11" s="19">
        <v>2</v>
      </c>
      <c r="G11" s="20">
        <v>500</v>
      </c>
      <c r="H11" s="20">
        <v>500</v>
      </c>
      <c r="I11" s="20">
        <v>550</v>
      </c>
      <c r="J11" s="12">
        <f t="shared" ref="J11:J13" si="0">SQRT(((SUM((POWER(G11-L11,2)),(POWER(H11-L11,2)),(POWER(I11-L11,2)))/(COLUMNS(G11:I11)-1))))</f>
        <v>28.867513748156419</v>
      </c>
      <c r="K11" s="12">
        <f t="shared" ref="K11:K13" si="1">J11/L11*100</f>
        <v>5.5872246788387985</v>
      </c>
      <c r="L11" s="14">
        <f t="shared" ref="L11:L13" si="2">ROUND((G11+H11+I11)/3,2)</f>
        <v>516.66999999999996</v>
      </c>
      <c r="M11" s="15">
        <f>G11*F11</f>
        <v>1000</v>
      </c>
      <c r="N11" s="6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05" customHeight="1" x14ac:dyDescent="0.25">
      <c r="A12" s="16">
        <v>2</v>
      </c>
      <c r="B12" s="32" t="s">
        <v>33</v>
      </c>
      <c r="C12" s="33"/>
      <c r="D12" s="17" t="s">
        <v>27</v>
      </c>
      <c r="E12" s="18" t="s">
        <v>28</v>
      </c>
      <c r="F12" s="19">
        <v>2</v>
      </c>
      <c r="G12" s="20">
        <v>500</v>
      </c>
      <c r="H12" s="20">
        <v>500</v>
      </c>
      <c r="I12" s="20">
        <v>550</v>
      </c>
      <c r="J12" s="12">
        <f t="shared" si="0"/>
        <v>28.867513748156419</v>
      </c>
      <c r="K12" s="12">
        <f t="shared" si="1"/>
        <v>5.5872246788387985</v>
      </c>
      <c r="L12" s="14">
        <f t="shared" si="2"/>
        <v>516.66999999999996</v>
      </c>
      <c r="M12" s="15">
        <f t="shared" ref="M12:M14" si="3">G12*F12</f>
        <v>1000</v>
      </c>
      <c r="N12" s="6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53.25" customHeight="1" x14ac:dyDescent="0.25">
      <c r="A13" s="16">
        <v>3</v>
      </c>
      <c r="B13" s="32" t="s">
        <v>34</v>
      </c>
      <c r="C13" s="33"/>
      <c r="D13" s="17" t="s">
        <v>27</v>
      </c>
      <c r="E13" s="18" t="s">
        <v>28</v>
      </c>
      <c r="F13" s="19">
        <v>2</v>
      </c>
      <c r="G13" s="20">
        <v>500</v>
      </c>
      <c r="H13" s="20">
        <v>500</v>
      </c>
      <c r="I13" s="20">
        <v>550</v>
      </c>
      <c r="J13" s="12">
        <f t="shared" si="0"/>
        <v>28.867513748156419</v>
      </c>
      <c r="K13" s="12">
        <f t="shared" si="1"/>
        <v>5.5872246788387985</v>
      </c>
      <c r="L13" s="14">
        <f t="shared" si="2"/>
        <v>516.66999999999996</v>
      </c>
      <c r="M13" s="15">
        <f t="shared" si="3"/>
        <v>1000</v>
      </c>
      <c r="N13" s="6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53.25" customHeight="1" x14ac:dyDescent="0.25">
      <c r="A14" s="16">
        <v>4</v>
      </c>
      <c r="B14" s="32" t="s">
        <v>35</v>
      </c>
      <c r="C14" s="33"/>
      <c r="D14" s="17" t="s">
        <v>27</v>
      </c>
      <c r="E14" s="18" t="s">
        <v>28</v>
      </c>
      <c r="F14" s="19">
        <v>2</v>
      </c>
      <c r="G14" s="20">
        <v>500</v>
      </c>
      <c r="H14" s="20">
        <v>500</v>
      </c>
      <c r="I14" s="20">
        <v>550</v>
      </c>
      <c r="J14" s="12">
        <f>SQRT(((SUM((POWER(G14-L14,2)),(POWER(H14-L14,2)),(POWER(I14-L14,2)))/(COLUMNS(G14:I14)-1))))</f>
        <v>28.867513748156419</v>
      </c>
      <c r="K14" s="12">
        <f>J14/L14*100</f>
        <v>5.5872246788387985</v>
      </c>
      <c r="L14" s="14">
        <f>ROUND((G14+H14+I14)/3,2)</f>
        <v>516.66999999999996</v>
      </c>
      <c r="M14" s="15">
        <f t="shared" si="3"/>
        <v>1000</v>
      </c>
      <c r="N14" s="6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5.6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16" t="s">
        <v>14</v>
      </c>
      <c r="M15" s="12">
        <f>SUM(M11:M14)</f>
        <v>4000</v>
      </c>
      <c r="N15" s="1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24" customHeight="1" x14ac:dyDescent="0.25">
      <c r="A16" s="44" t="s">
        <v>31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21"/>
      <c r="M16" s="22"/>
      <c r="N16" s="1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34.5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1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6.5" customHeight="1" x14ac:dyDescent="0.25">
      <c r="A18" s="46" t="s">
        <v>26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1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5" customHeight="1" x14ac:dyDescent="0.25">
      <c r="A19" s="39" t="s">
        <v>20</v>
      </c>
      <c r="B19" s="39"/>
      <c r="C19" s="39"/>
      <c r="D19" s="23">
        <v>46262</v>
      </c>
      <c r="E19" s="24"/>
      <c r="F19" s="24"/>
      <c r="G19" s="24"/>
      <c r="H19" s="24"/>
      <c r="I19" s="24"/>
      <c r="J19" s="24"/>
      <c r="K19" s="24"/>
      <c r="L19" s="24"/>
      <c r="M19" s="2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5" customHeight="1" thickBot="1" x14ac:dyDescent="0.3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22.5" customHeight="1" thickBot="1" x14ac:dyDescent="0.3">
      <c r="A21" s="41" t="s">
        <v>21</v>
      </c>
      <c r="B21" s="41"/>
      <c r="C21" s="41"/>
      <c r="D21" s="41"/>
      <c r="E21" s="41"/>
      <c r="F21" s="7"/>
      <c r="G21" s="7"/>
      <c r="H21" s="7"/>
      <c r="I21" s="7"/>
      <c r="J21" s="7"/>
      <c r="K21" s="7"/>
      <c r="L21" s="7"/>
      <c r="M21" s="7"/>
      <c r="N21" s="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21.75" customHeight="1" x14ac:dyDescent="0.25">
      <c r="A22" s="42" t="s">
        <v>36</v>
      </c>
      <c r="B22" s="42"/>
      <c r="C22" s="42"/>
      <c r="D22" s="42"/>
      <c r="E22" s="42"/>
      <c r="F22" s="7"/>
      <c r="G22" s="7"/>
      <c r="H22" s="7"/>
      <c r="I22" s="7"/>
      <c r="J22" s="7"/>
      <c r="K22" s="7"/>
      <c r="L22" s="7"/>
      <c r="M22" s="7"/>
      <c r="N22" s="1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24" customHeight="1" thickBot="1" x14ac:dyDescent="0.3">
      <c r="A23" s="43" t="s">
        <v>17</v>
      </c>
      <c r="B23" s="43"/>
      <c r="C23" s="43"/>
      <c r="D23" s="43"/>
      <c r="E23" s="43"/>
      <c r="F23" s="7"/>
      <c r="G23" s="7"/>
      <c r="H23" s="7"/>
      <c r="I23" s="7"/>
      <c r="J23" s="7"/>
      <c r="K23" s="7"/>
      <c r="L23" s="7"/>
      <c r="M23" s="7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30.75" customHeight="1" x14ac:dyDescent="0.25">
      <c r="A24" s="37" t="s">
        <v>29</v>
      </c>
      <c r="B24" s="37"/>
      <c r="C24" s="37"/>
      <c r="D24" s="37"/>
      <c r="E24" s="37"/>
      <c r="F24" s="7"/>
      <c r="G24" s="7"/>
      <c r="H24" s="7"/>
      <c r="I24" s="7"/>
      <c r="J24" s="7"/>
      <c r="K24" s="7"/>
      <c r="L24" s="7"/>
      <c r="M24" s="7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21.2" customHeight="1" x14ac:dyDescent="0.25">
      <c r="A25" s="38" t="s">
        <v>15</v>
      </c>
      <c r="B25" s="38"/>
      <c r="C25" s="38"/>
      <c r="D25" s="38"/>
      <c r="E25" s="38"/>
      <c r="F25" s="25"/>
      <c r="G25" s="26"/>
      <c r="H25" s="7"/>
      <c r="I25" s="7"/>
      <c r="J25" s="26"/>
      <c r="K25" s="7"/>
      <c r="L25" s="7"/>
      <c r="M25" s="7"/>
      <c r="N25" s="5"/>
      <c r="O25" s="5"/>
      <c r="T25" s="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27"/>
      <c r="B26" s="27"/>
      <c r="G26" s="29"/>
      <c r="I26" s="9"/>
      <c r="J26" s="9"/>
      <c r="K26" s="29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27"/>
      <c r="B27" s="27"/>
      <c r="G27" s="29"/>
      <c r="I27" s="9"/>
      <c r="J27" s="9"/>
      <c r="K27" s="29"/>
      <c r="N27" s="1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27"/>
      <c r="B28" s="27"/>
      <c r="G28" s="29"/>
      <c r="I28" s="9"/>
      <c r="J28" s="9"/>
      <c r="K28" s="29"/>
      <c r="N28" s="1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27"/>
      <c r="B29" s="27"/>
      <c r="G29" s="29"/>
      <c r="I29" s="9"/>
      <c r="J29" s="9"/>
      <c r="K29" s="29"/>
      <c r="N29" s="1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 s="27"/>
      <c r="B30" s="27"/>
      <c r="G30" s="29"/>
      <c r="I30" s="9"/>
      <c r="J30" s="9"/>
      <c r="K30" s="9"/>
      <c r="L30" s="30"/>
      <c r="M30" s="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 s="27"/>
      <c r="B31" s="27"/>
      <c r="G31" s="29"/>
      <c r="I31" s="9"/>
      <c r="J31" s="9"/>
      <c r="K31" s="9"/>
      <c r="L31" s="30"/>
      <c r="M31" s="30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 x14ac:dyDescent="0.25">
      <c r="A32" s="27"/>
      <c r="B32" s="27"/>
      <c r="G32" s="29"/>
      <c r="I32" s="9"/>
      <c r="J32" s="9"/>
      <c r="K32" s="9"/>
      <c r="L32" s="30"/>
      <c r="M32" s="30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  <row r="33" spans="1:255" ht="14.45" customHeight="1" x14ac:dyDescent="0.25">
      <c r="A33" s="27"/>
      <c r="B33" s="27"/>
      <c r="G33" s="29"/>
      <c r="I33" s="9"/>
      <c r="J33" s="9"/>
      <c r="K33" s="9"/>
      <c r="L33" s="30"/>
      <c r="M33" s="30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</row>
    <row r="34" spans="1:255" ht="14.45" customHeight="1" x14ac:dyDescent="0.25">
      <c r="A34" s="30"/>
      <c r="B34" s="27"/>
      <c r="C34" s="27"/>
      <c r="J34" s="9"/>
      <c r="K34" s="9"/>
      <c r="L34" s="30"/>
      <c r="M34" s="30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</row>
    <row r="35" spans="1:255" ht="14.45" customHeight="1" x14ac:dyDescent="0.25">
      <c r="A35" s="30"/>
      <c r="B35" s="27"/>
      <c r="C35" s="27"/>
      <c r="L35" s="30"/>
      <c r="M35" s="30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</row>
  </sheetData>
  <mergeCells count="29">
    <mergeCell ref="B11:C11"/>
    <mergeCell ref="A7:B7"/>
    <mergeCell ref="C7:M7"/>
    <mergeCell ref="A8:M8"/>
    <mergeCell ref="A9:A10"/>
    <mergeCell ref="B9:C10"/>
    <mergeCell ref="D9:D10"/>
    <mergeCell ref="E9:E10"/>
    <mergeCell ref="F9:F10"/>
    <mergeCell ref="A1:M1"/>
    <mergeCell ref="A5:B5"/>
    <mergeCell ref="C5:M5"/>
    <mergeCell ref="A6:B6"/>
    <mergeCell ref="C6:M6"/>
    <mergeCell ref="A3:M3"/>
    <mergeCell ref="B12:C12"/>
    <mergeCell ref="B13:C13"/>
    <mergeCell ref="A15:K15"/>
    <mergeCell ref="A24:E24"/>
    <mergeCell ref="A25:E25"/>
    <mergeCell ref="A17:M17"/>
    <mergeCell ref="A20:M20"/>
    <mergeCell ref="A21:E21"/>
    <mergeCell ref="A22:E22"/>
    <mergeCell ref="A23:E23"/>
    <mergeCell ref="A16:K16"/>
    <mergeCell ref="A19:C19"/>
    <mergeCell ref="A18:M18"/>
    <mergeCell ref="B14:C14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Горлова</cp:lastModifiedBy>
  <cp:lastPrinted>2026-08-28T06:39:53Z</cp:lastPrinted>
  <dcterms:created xsi:type="dcterms:W3CDTF">2020-11-24T08:13:39Z</dcterms:created>
  <dcterms:modified xsi:type="dcterms:W3CDTF">2026-08-28T06:41:28Z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