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3" i="1"/>
  <c r="H7" i="1" l="1"/>
  <c r="K7" i="1" s="1"/>
  <c r="I7" i="1"/>
  <c r="J7" i="1" s="1"/>
  <c r="H8" i="1"/>
  <c r="I8" i="1"/>
  <c r="H9" i="1"/>
  <c r="K9" i="1" s="1"/>
  <c r="I9" i="1"/>
  <c r="J9" i="1" s="1"/>
  <c r="H10" i="1"/>
  <c r="K10" i="1" s="1"/>
  <c r="I10" i="1"/>
  <c r="H11" i="1"/>
  <c r="K11" i="1" s="1"/>
  <c r="I11" i="1"/>
  <c r="J11" i="1" s="1"/>
  <c r="H12" i="1"/>
  <c r="K12" i="1" s="1"/>
  <c r="I12" i="1"/>
  <c r="H13" i="1"/>
  <c r="K13" i="1" s="1"/>
  <c r="I13" i="1"/>
  <c r="J13" i="1" s="1"/>
  <c r="J10" i="1" l="1"/>
  <c r="J8" i="1"/>
  <c r="K8" i="1"/>
  <c r="J12" i="1"/>
  <c r="H4" i="1"/>
  <c r="K4" i="1" s="1"/>
  <c r="I4" i="1"/>
  <c r="J4" i="1" s="1"/>
  <c r="H5" i="1"/>
  <c r="K5" i="1" s="1"/>
  <c r="I5" i="1"/>
  <c r="J5" i="1" s="1"/>
  <c r="H6" i="1"/>
  <c r="K6" i="1" s="1"/>
  <c r="I6" i="1"/>
  <c r="L1" i="1"/>
  <c r="J6" i="1" l="1"/>
  <c r="L14" i="1"/>
  <c r="H3" i="1" l="1"/>
  <c r="I3" i="1" l="1"/>
  <c r="J3" i="1" s="1"/>
  <c r="K3" i="1"/>
  <c r="K14" i="1" l="1"/>
</calcChain>
</file>

<file path=xl/sharedStrings.xml><?xml version="1.0" encoding="utf-8"?>
<sst xmlns="http://schemas.openxmlformats.org/spreadsheetml/2006/main" count="35" uniqueCount="25">
  <si>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</si>
  <si>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</si>
  <si>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</si>
  <si>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</si>
  <si>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</si>
  <si>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</si>
  <si>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</si>
  <si>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</si>
  <si>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</si>
  <si>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</si>
  <si>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</si>
  <si>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Предложение №1 (Вх №582 от 19.08.2026)</t>
  </si>
  <si>
    <t>Предложение №2 (Вх № 583 от 19.08.2026</t>
  </si>
  <si>
    <t>Предложение №3 (Вх №584,585,586,587  от 29.07.2026)</t>
  </si>
  <si>
    <t>Ручка на планке противопожарная с пружиной</t>
  </si>
  <si>
    <t>Корпус врезного противопожарного замка</t>
  </si>
  <si>
    <t xml:space="preserve">Межкомнатная защелка ЗШ-01 </t>
  </si>
  <si>
    <t xml:space="preserve">Замок врезной ключ/ ключ </t>
  </si>
  <si>
    <t>Замок врезной ключ/ ключ</t>
  </si>
  <si>
    <t>Дверная ручка (матовый черный никель) </t>
  </si>
  <si>
    <t>Почтовый ящик домик</t>
  </si>
  <si>
    <t>Цилиндровый механизм</t>
  </si>
  <si>
    <t>Ручка для финских дверей РС</t>
  </si>
  <si>
    <t>Корпус врезного замка под цилиндр 2018 (хром) для финских дверей РС</t>
  </si>
  <si>
    <t>Цилиндровый механизм 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</si>
</sst>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75;&#1086;&#1074;&#1086;&#1088;&#1099;%20&#1045;&#1040;&#1058;/&#8470;%20109%20&#1055;&#1086;&#1096;&#1080;&#1074;%20&#1096;&#1090;&#1086;&#1088;%20&#1079;&#1072;&#1082;&#1091;&#1087;&#1082;&#1080;/&#1085;&#1084;&#1094;&#1082;%20&#1087;&#1086;&#1096;&#1080;&#1074;%20&#1096;&#1090;&#1086;&#1088;.%20&#1054;&#1090;&#1076;&#1077;&#1083;%20&#1079;&#1072;&#1082;&#1091;&#1087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L1" t="str">
            <v>Стоимость ПО,  рассчитанная заказчиком  по наилучшему ценовому предложению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A7" zoomScale="90" zoomScaleNormal="90" workbookViewId="0">
      <selection activeCell="N13" sqref="N13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2" width="16.42578125" style="1" customWidth="1"/>
    <col min="13" max="16384" width="9.140625" style="1"/>
  </cols>
  <sheetData>
    <row r="1" spans="1:12" ht="15" customHeight="1" x14ac:dyDescent="0.2">
      <c r="A1" s="25" t="s">
        <v>0</v>
      </c>
      <c r="B1" s="25" t="s">
        <v>1</v>
      </c>
      <c r="C1" s="25" t="s">
        <v>2</v>
      </c>
      <c r="D1" s="25" t="s">
        <v>3</v>
      </c>
      <c r="E1" s="23" t="s">
        <v>8</v>
      </c>
      <c r="F1" s="23"/>
      <c r="G1" s="23"/>
      <c r="H1" s="24" t="s">
        <v>4</v>
      </c>
      <c r="I1" s="24" t="s">
        <v>5</v>
      </c>
      <c r="J1" s="24" t="s">
        <v>6</v>
      </c>
      <c r="K1" s="24" t="s">
        <v>9</v>
      </c>
      <c r="L1" s="21" t="str">
        <f>[1]Лист1!$L$1</f>
        <v>Стоимость ПО,  рассчитанная заказчиком  по наилучшему ценовому предложению</v>
      </c>
    </row>
    <row r="2" spans="1:12" ht="72" customHeight="1" x14ac:dyDescent="0.2">
      <c r="A2" s="25"/>
      <c r="B2" s="25"/>
      <c r="C2" s="25"/>
      <c r="D2" s="25"/>
      <c r="E2" s="4" t="s">
        <v>11</v>
      </c>
      <c r="F2" s="4" t="s">
        <v>12</v>
      </c>
      <c r="G2" s="8" t="s">
        <v>13</v>
      </c>
      <c r="H2" s="24"/>
      <c r="I2" s="24"/>
      <c r="J2" s="24"/>
      <c r="K2" s="24"/>
      <c r="L2" s="22"/>
    </row>
    <row r="3" spans="1:12" ht="72" customHeight="1" x14ac:dyDescent="0.2">
      <c r="A3" s="9">
        <v>1</v>
      </c>
      <c r="B3" s="10" t="s">
        <v>14</v>
      </c>
      <c r="C3" s="9" t="s">
        <v>10</v>
      </c>
      <c r="D3" s="9">
        <v>2</v>
      </c>
      <c r="E3" s="4">
        <v>308.7</v>
      </c>
      <c r="F3" s="4">
        <v>308.7</v>
      </c>
      <c r="G3" s="8">
        <v>380</v>
      </c>
      <c r="H3" s="5">
        <f>(E3+F3+G3)/3</f>
        <v>332.46666666666664</v>
      </c>
      <c r="I3" s="6">
        <f t="shared" ref="I3" si="0">_xlfn.STDEV.S(E3,F3,G3)</f>
        <v>41.165074193220207</v>
      </c>
      <c r="J3" s="6">
        <f t="shared" ref="J3" si="1">I3/H3*100</f>
        <v>12.381714716228256</v>
      </c>
      <c r="K3" s="4">
        <f>H3*D3</f>
        <v>664.93333333333328</v>
      </c>
      <c r="L3" s="6">
        <f>D3*F3</f>
        <v>617.4</v>
      </c>
    </row>
    <row r="4" spans="1:12" ht="72" customHeight="1" x14ac:dyDescent="0.2">
      <c r="A4" s="9">
        <v>2</v>
      </c>
      <c r="B4" s="13" t="s">
        <v>15</v>
      </c>
      <c r="C4" s="20" t="s">
        <v>10</v>
      </c>
      <c r="D4" s="9">
        <v>2</v>
      </c>
      <c r="E4" s="4">
        <v>976.64</v>
      </c>
      <c r="F4" s="4">
        <v>976.64</v>
      </c>
      <c r="G4" s="8">
        <v>1525</v>
      </c>
      <c r="H4" s="5">
        <f t="shared" ref="H4:H5" si="2">(E4+F4+G4)/3</f>
        <v>1159.4266666666665</v>
      </c>
      <c r="I4" s="6">
        <f t="shared" ref="I4:I5" si="3">_xlfn.STDEV.S(E4,F4,G4)</f>
        <v>316.59579361282374</v>
      </c>
      <c r="J4" s="6">
        <f t="shared" ref="J4:J5" si="4">I4/H4*100</f>
        <v>27.30623701480247</v>
      </c>
      <c r="K4" s="17">
        <f t="shared" ref="K4:K5" si="5">H4*D4</f>
        <v>2318.853333333333</v>
      </c>
      <c r="L4" s="6">
        <f t="shared" ref="L4:L13" si="6">D4*F4</f>
        <v>1953.28</v>
      </c>
    </row>
    <row r="5" spans="1:12" ht="72" customHeight="1" x14ac:dyDescent="0.2">
      <c r="A5" s="12">
        <v>3</v>
      </c>
      <c r="B5" s="13" t="s">
        <v>16</v>
      </c>
      <c r="C5" s="20" t="s">
        <v>10</v>
      </c>
      <c r="D5" s="12">
        <v>3</v>
      </c>
      <c r="E5" s="11">
        <v>565.21</v>
      </c>
      <c r="F5" s="11">
        <v>565.21</v>
      </c>
      <c r="G5" s="8">
        <v>855</v>
      </c>
      <c r="H5" s="5">
        <f t="shared" si="2"/>
        <v>661.80666666666673</v>
      </c>
      <c r="I5" s="6">
        <f t="shared" si="3"/>
        <v>167.31033450846201</v>
      </c>
      <c r="J5" s="6">
        <f t="shared" si="4"/>
        <v>25.280847554944845</v>
      </c>
      <c r="K5" s="17">
        <f t="shared" si="5"/>
        <v>1985.42</v>
      </c>
      <c r="L5" s="6">
        <f t="shared" si="6"/>
        <v>1695.63</v>
      </c>
    </row>
    <row r="6" spans="1:12" ht="72" customHeight="1" x14ac:dyDescent="0.2">
      <c r="A6" s="12">
        <v>4</v>
      </c>
      <c r="B6" s="13" t="s">
        <v>17</v>
      </c>
      <c r="C6" s="20" t="s">
        <v>10</v>
      </c>
      <c r="D6" s="12">
        <v>2</v>
      </c>
      <c r="E6" s="11">
        <v>1162.8</v>
      </c>
      <c r="F6" s="11">
        <v>744.44</v>
      </c>
      <c r="G6" s="8">
        <v>1101</v>
      </c>
      <c r="H6" s="5">
        <f t="shared" ref="H6" si="7">(E6+F6+G6)/3</f>
        <v>1002.7466666666666</v>
      </c>
      <c r="I6" s="6">
        <f t="shared" ref="I6" si="8">_xlfn.STDEV.S(E6,F6,G6)</f>
        <v>225.82418057713301</v>
      </c>
      <c r="J6" s="6">
        <f t="shared" ref="J6" si="9">I6/H6*100</f>
        <v>22.520561581901681</v>
      </c>
      <c r="K6" s="17">
        <f t="shared" ref="K6" si="10">H6*D6</f>
        <v>2005.4933333333331</v>
      </c>
      <c r="L6" s="6">
        <f t="shared" si="6"/>
        <v>1488.88</v>
      </c>
    </row>
    <row r="7" spans="1:12" ht="72" customHeight="1" x14ac:dyDescent="0.2">
      <c r="A7" s="14">
        <v>5</v>
      </c>
      <c r="B7" s="13" t="s">
        <v>18</v>
      </c>
      <c r="C7" s="20" t="s">
        <v>10</v>
      </c>
      <c r="D7" s="14">
        <v>1</v>
      </c>
      <c r="E7" s="15">
        <v>1162.8</v>
      </c>
      <c r="F7" s="15">
        <v>744.44</v>
      </c>
      <c r="G7" s="16">
        <v>1135</v>
      </c>
      <c r="H7" s="5">
        <f t="shared" ref="H7:H13" si="11">(E7+F7+G7)/3</f>
        <v>1014.0799999999999</v>
      </c>
      <c r="I7" s="6">
        <f t="shared" ref="I7:I13" si="12">_xlfn.STDEV.S(E7,F7,G7)</f>
        <v>233.92842324095656</v>
      </c>
      <c r="J7" s="6">
        <f t="shared" ref="J7:J13" si="13">I7/H7*100</f>
        <v>23.068044260902155</v>
      </c>
      <c r="K7" s="19">
        <f t="shared" ref="K7:K13" si="14">H7*D7</f>
        <v>1014.0799999999999</v>
      </c>
      <c r="L7" s="6">
        <f t="shared" si="6"/>
        <v>744.44</v>
      </c>
    </row>
    <row r="8" spans="1:12" ht="72" customHeight="1" x14ac:dyDescent="0.2">
      <c r="A8" s="14">
        <v>6</v>
      </c>
      <c r="B8" s="13" t="s">
        <v>19</v>
      </c>
      <c r="C8" s="20" t="s">
        <v>10</v>
      </c>
      <c r="D8" s="14">
        <v>4</v>
      </c>
      <c r="E8" s="15">
        <v>1025.05</v>
      </c>
      <c r="F8" s="15">
        <v>647.79</v>
      </c>
      <c r="G8" s="16">
        <v>1066</v>
      </c>
      <c r="H8" s="5">
        <f t="shared" si="11"/>
        <v>912.94666666666672</v>
      </c>
      <c r="I8" s="6">
        <f t="shared" si="12"/>
        <v>230.5434211452</v>
      </c>
      <c r="J8" s="6">
        <f t="shared" si="13"/>
        <v>25.252671329307297</v>
      </c>
      <c r="K8" s="19">
        <f t="shared" si="14"/>
        <v>3651.7866666666669</v>
      </c>
      <c r="L8" s="6">
        <f t="shared" si="6"/>
        <v>2591.16</v>
      </c>
    </row>
    <row r="9" spans="1:12" ht="72" customHeight="1" x14ac:dyDescent="0.2">
      <c r="A9" s="14">
        <v>7</v>
      </c>
      <c r="B9" s="13" t="s">
        <v>20</v>
      </c>
      <c r="C9" s="20" t="s">
        <v>10</v>
      </c>
      <c r="D9" s="14">
        <v>4</v>
      </c>
      <c r="E9" s="15">
        <v>484.5</v>
      </c>
      <c r="F9" s="15">
        <v>288</v>
      </c>
      <c r="G9" s="16">
        <v>499</v>
      </c>
      <c r="H9" s="5">
        <f t="shared" si="11"/>
        <v>423.83333333333331</v>
      </c>
      <c r="I9" s="6">
        <f t="shared" si="12"/>
        <v>117.85831889745124</v>
      </c>
      <c r="J9" s="6">
        <f t="shared" si="13"/>
        <v>27.807704026138712</v>
      </c>
      <c r="K9" s="19">
        <f t="shared" si="14"/>
        <v>1695.3333333333333</v>
      </c>
      <c r="L9" s="6">
        <f t="shared" si="6"/>
        <v>1152</v>
      </c>
    </row>
    <row r="10" spans="1:12" ht="72" customHeight="1" x14ac:dyDescent="0.2">
      <c r="A10" s="14">
        <v>8</v>
      </c>
      <c r="B10" s="13" t="s">
        <v>21</v>
      </c>
      <c r="C10" s="20" t="s">
        <v>10</v>
      </c>
      <c r="D10" s="14">
        <v>5</v>
      </c>
      <c r="E10" s="15">
        <v>495.9</v>
      </c>
      <c r="F10" s="15">
        <v>317.20999999999998</v>
      </c>
      <c r="G10" s="16">
        <v>601</v>
      </c>
      <c r="H10" s="5">
        <f t="shared" si="11"/>
        <v>471.36999999999995</v>
      </c>
      <c r="I10" s="6">
        <f t="shared" si="12"/>
        <v>143.47641513503208</v>
      </c>
      <c r="J10" s="6">
        <f t="shared" si="13"/>
        <v>30.438172801627616</v>
      </c>
      <c r="K10" s="19">
        <f t="shared" si="14"/>
        <v>2356.85</v>
      </c>
      <c r="L10" s="6">
        <f t="shared" si="6"/>
        <v>1586.05</v>
      </c>
    </row>
    <row r="11" spans="1:12" ht="72" customHeight="1" x14ac:dyDescent="0.2">
      <c r="A11" s="14">
        <v>9</v>
      </c>
      <c r="B11" s="13" t="s">
        <v>22</v>
      </c>
      <c r="C11" s="20" t="s">
        <v>10</v>
      </c>
      <c r="D11" s="14">
        <v>10</v>
      </c>
      <c r="E11" s="15">
        <v>435.1</v>
      </c>
      <c r="F11" s="15">
        <v>244</v>
      </c>
      <c r="G11" s="16">
        <v>441</v>
      </c>
      <c r="H11" s="5">
        <f t="shared" si="11"/>
        <v>373.36666666666662</v>
      </c>
      <c r="I11" s="6">
        <f t="shared" si="12"/>
        <v>112.07365137860631</v>
      </c>
      <c r="J11" s="6">
        <f t="shared" si="13"/>
        <v>30.017047954273636</v>
      </c>
      <c r="K11" s="19">
        <f t="shared" si="14"/>
        <v>3733.6666666666661</v>
      </c>
      <c r="L11" s="6">
        <f t="shared" si="6"/>
        <v>2440</v>
      </c>
    </row>
    <row r="12" spans="1:12" ht="72" customHeight="1" x14ac:dyDescent="0.2">
      <c r="A12" s="12">
        <v>10</v>
      </c>
      <c r="B12" s="13" t="s">
        <v>23</v>
      </c>
      <c r="C12" s="20" t="s">
        <v>10</v>
      </c>
      <c r="D12" s="12">
        <v>10</v>
      </c>
      <c r="E12" s="11">
        <v>223.38</v>
      </c>
      <c r="F12" s="11">
        <v>223.38</v>
      </c>
      <c r="G12" s="8">
        <v>295</v>
      </c>
      <c r="H12" s="5">
        <f t="shared" si="11"/>
        <v>247.25333333333333</v>
      </c>
      <c r="I12" s="6">
        <f t="shared" si="12"/>
        <v>41.349826279360897</v>
      </c>
      <c r="J12" s="6">
        <f t="shared" si="13"/>
        <v>16.72366787614359</v>
      </c>
      <c r="K12" s="19">
        <f t="shared" si="14"/>
        <v>2472.5333333333333</v>
      </c>
      <c r="L12" s="6">
        <f t="shared" si="6"/>
        <v>2233.8000000000002</v>
      </c>
    </row>
    <row r="13" spans="1:12" ht="72" customHeight="1" x14ac:dyDescent="0.2">
      <c r="A13" s="18">
        <v>11</v>
      </c>
      <c r="B13" s="13" t="s">
        <v>24</v>
      </c>
      <c r="C13" s="20" t="s">
        <v>10</v>
      </c>
      <c r="D13" s="18">
        <v>10</v>
      </c>
      <c r="E13" s="17">
        <v>349</v>
      </c>
      <c r="F13" s="17">
        <v>189</v>
      </c>
      <c r="G13" s="8">
        <v>372</v>
      </c>
      <c r="H13" s="5">
        <f t="shared" si="11"/>
        <v>303.33333333333331</v>
      </c>
      <c r="I13" s="6">
        <f t="shared" si="12"/>
        <v>99.681158366731182</v>
      </c>
      <c r="J13" s="6">
        <f t="shared" si="13"/>
        <v>32.861920340680612</v>
      </c>
      <c r="K13" s="19">
        <f t="shared" si="14"/>
        <v>3033.333333333333</v>
      </c>
      <c r="L13" s="6">
        <f t="shared" si="6"/>
        <v>1890</v>
      </c>
    </row>
    <row r="14" spans="1:12" s="3" customFormat="1" x14ac:dyDescent="0.2">
      <c r="A14" s="23" t="s">
        <v>7</v>
      </c>
      <c r="B14" s="23"/>
      <c r="C14" s="23"/>
      <c r="D14" s="23"/>
      <c r="E14" s="23"/>
      <c r="F14" s="23"/>
      <c r="G14" s="23"/>
      <c r="H14" s="23"/>
      <c r="I14" s="23"/>
      <c r="J14" s="23"/>
      <c r="K14" s="7">
        <f>SUM(K3:K13)</f>
        <v>24932.283333333329</v>
      </c>
      <c r="L14" s="6">
        <f>SUM(L3:L13)</f>
        <v>18392.64</v>
      </c>
    </row>
    <row r="15" spans="1:12" x14ac:dyDescent="0.2">
      <c r="G15" s="2"/>
    </row>
  </sheetData>
  <mergeCells count="11">
    <mergeCell ref="L1:L2"/>
    <mergeCell ref="A14:J1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2026-08-20T09:57:59Z</dcterms:modified>
</cp:coreProperties>
</file>