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440" windowHeight="9510"/>
  </bookViews>
  <sheets>
    <sheet name="расчет и анализ" sheetId="3" r:id="rId1"/>
    <sheet name="Лист1" sheetId="2" r:id="rId2"/>
  </sheets>
  <definedNames>
    <definedName name="_xlnm.Print_Area" localSheetId="0">'расчет и анализ'!$B$1:$O$21</definedName>
  </definedNames>
  <calcPr calcId="145621"/>
</workbook>
</file>

<file path=xl/calcChain.xml><?xml version="1.0" encoding="utf-8"?>
<calcChain xmlns="http://schemas.openxmlformats.org/spreadsheetml/2006/main">
  <c r="M16" i="3" l="1"/>
  <c r="N16" i="3" s="1"/>
  <c r="J16" i="3"/>
  <c r="K16" i="3" s="1"/>
  <c r="L16" i="3" s="1"/>
  <c r="H17" i="3"/>
  <c r="I17" i="3"/>
  <c r="G17" i="3"/>
  <c r="M17" i="3" l="1"/>
  <c r="N17" i="3" l="1"/>
  <c r="L20" i="3" s="1"/>
</calcChain>
</file>

<file path=xl/sharedStrings.xml><?xml version="1.0" encoding="utf-8"?>
<sst xmlns="http://schemas.openxmlformats.org/spreadsheetml/2006/main" count="31" uniqueCount="31">
  <si>
    <t>Среднее квадратичное отклонение</t>
  </si>
  <si>
    <t xml:space="preserve">Средняя арифметическая цена за единицу     &lt;ц&gt; </t>
  </si>
  <si>
    <t>Оценка однородности совокупности значений выявленных цен, используемых в расчете Н(М)ЦК, ЦКЕП</t>
  </si>
  <si>
    <t>Коммерческие предложения (руб./ед.изм.)</t>
  </si>
  <si>
    <t>Кол-во</t>
  </si>
  <si>
    <t>№</t>
  </si>
  <si>
    <t>Наименование предмета закупок:</t>
  </si>
  <si>
    <t>Способ закупки:</t>
  </si>
  <si>
    <t xml:space="preserve">Наименование </t>
  </si>
  <si>
    <t>Цена за единицу  изм. (с НДС 20%), руб.</t>
  </si>
  <si>
    <t>ВСЕГО:</t>
  </si>
  <si>
    <t>Общая сумма (с НДС 20%), руб.</t>
  </si>
  <si>
    <t>Метод формирования начальной (максимальной) цены:</t>
  </si>
  <si>
    <t>Ед. изм в соответствии с ОКЕИ</t>
  </si>
  <si>
    <t>коэффициент вариации цен V (%)                    (не должен превышать 33%)</t>
  </si>
  <si>
    <t>выполнение работ по ремонту столово-кухонного оборудования</t>
  </si>
  <si>
    <t>Метод сопоставимых рыночных цен (анализ рынка)</t>
  </si>
  <si>
    <t>усл.ед.</t>
  </si>
  <si>
    <t xml:space="preserve">Для установления НМЦК  использовались коммерческие предложения с единичными расценками, представленные поставщиками (подрядчиками, исполнителями).
</t>
  </si>
  <si>
    <t>В связи с тем, что коэффициент вариации не превышает 33%, указанные значения считаются однородными и принимаются для расчета обоснования начальной (максимальной) цены контракта.</t>
  </si>
  <si>
    <t xml:space="preserve">Обоснование расчета начальной максимальной цены контракта (НМЦК) по 44-ФЗ </t>
  </si>
  <si>
    <t>Закупка у единственного поставщика (по п.4 ч. 1 ст. 93 № 44-ФЗ)единого агрегатора торговли (ЕАТ https://agregatoreat.ru/)</t>
  </si>
  <si>
    <t>НМЦК = коммерческое предложение с наименьшей ценой</t>
  </si>
  <si>
    <t>За начальную (максимальную) цену контракта принято предложение с наименьшей ценой, равной</t>
  </si>
  <si>
    <r>
      <t xml:space="preserve">Таблица расчета начальной (максимальной) цены контракта.  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Применение метода определения НМЦК определена и обоснована в соответствии  с Методическими рекомендациями, утвержденными приказом 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
</t>
    </r>
  </si>
  <si>
    <t xml:space="preserve"> Вх. № 30 от 10.06.2026</t>
  </si>
  <si>
    <t xml:space="preserve"> Вх. № 31 от 11.06.2026</t>
  </si>
  <si>
    <t xml:space="preserve"> Вх. № 32 от 15.06.2026</t>
  </si>
  <si>
    <t>ОКПД2</t>
  </si>
  <si>
    <t>33.12.25.000</t>
  </si>
  <si>
    <t>Контрольно-регулировочные работы с заменой микроконтроллера. Ремонт холодильника оборудования 6 этаж. Инв. № 0003026735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</si>
</sst>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9" fillId="0" borderId="0"/>
    <xf numFmtId="0" fontId="1" fillId="4" borderId="5" applyNumberFormat="0" applyFont="0" applyAlignment="0" applyProtection="0"/>
  </cellStyleXfs>
  <cellXfs count="57">
    <xf numFmtId="0" fontId="0" fillId="0" borderId="0" xfId="0"/>
    <xf numFmtId="2" fontId="3" fillId="0" borderId="0" xfId="0" applyNumberFormat="1" applyFont="1"/>
    <xf numFmtId="0" fontId="18" fillId="0" borderId="0" xfId="2" applyFill="1"/>
    <xf numFmtId="0" fontId="4" fillId="0" borderId="0" xfId="0" applyFont="1"/>
    <xf numFmtId="0" fontId="0" fillId="0" borderId="0" xfId="0" applyFill="1"/>
    <xf numFmtId="164" fontId="0" fillId="0" borderId="0" xfId="0" applyNumberFormat="1"/>
    <xf numFmtId="0" fontId="0" fillId="0" borderId="0" xfId="0" applyProtection="1">
      <protection locked="0"/>
    </xf>
    <xf numFmtId="2" fontId="3" fillId="0" borderId="0" xfId="0" applyNumberFormat="1" applyFont="1" applyProtection="1">
      <protection locked="0"/>
    </xf>
    <xf numFmtId="0" fontId="0" fillId="0" borderId="0" xfId="2" applyFont="1" applyFill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protection locked="0"/>
    </xf>
    <xf numFmtId="0" fontId="5" fillId="0" borderId="1" xfId="0" applyFont="1" applyFill="1" applyBorder="1" applyProtection="1"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Protection="1"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Protection="1">
      <protection locked="0"/>
    </xf>
    <xf numFmtId="4" fontId="15" fillId="0" borderId="1" xfId="4" applyNumberFormat="1" applyFont="1" applyFill="1" applyBorder="1" applyAlignment="1" applyProtection="1">
      <alignment horizontal="center" vertical="center" wrapText="1"/>
      <protection locked="0"/>
    </xf>
    <xf numFmtId="4" fontId="15" fillId="0" borderId="1" xfId="4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4" fontId="14" fillId="0" borderId="0" xfId="0" applyNumberFormat="1" applyFont="1" applyAlignment="1" applyProtection="1">
      <alignment horizontal="left" vertical="top"/>
      <protection locked="0"/>
    </xf>
    <xf numFmtId="2" fontId="16" fillId="0" borderId="1" xfId="2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wrapText="1"/>
      <protection locked="0"/>
    </xf>
    <xf numFmtId="4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center" vertical="center" wrapText="1"/>
      <protection locked="0"/>
    </xf>
    <xf numFmtId="0" fontId="6" fillId="0" borderId="1" xfId="2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wrapText="1"/>
      <protection locked="0"/>
    </xf>
    <xf numFmtId="2" fontId="11" fillId="0" borderId="1" xfId="2" applyNumberFormat="1" applyFont="1" applyFill="1" applyBorder="1" applyAlignment="1" applyProtection="1">
      <alignment horizontal="center" vertical="top" wrapText="1"/>
      <protection locked="0"/>
    </xf>
    <xf numFmtId="0" fontId="10" fillId="0" borderId="1" xfId="1" applyFont="1" applyFill="1" applyBorder="1" applyAlignment="1" applyProtection="1">
      <alignment vertical="top" wrapText="1"/>
      <protection locked="0"/>
    </xf>
    <xf numFmtId="4" fontId="15" fillId="0" borderId="1" xfId="1" applyNumberFormat="1" applyFont="1" applyFill="1" applyBorder="1" applyAlignment="1" applyProtection="1">
      <alignment vertical="center" wrapText="1"/>
      <protection locked="0"/>
    </xf>
    <xf numFmtId="4" fontId="14" fillId="0" borderId="0" xfId="0" applyNumberFormat="1" applyFont="1" applyAlignment="1" applyProtection="1">
      <alignment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0" fillId="0" borderId="1" xfId="2" applyFont="1" applyFill="1" applyBorder="1" applyAlignment="1" applyProtection="1">
      <alignment horizontal="center" vertical="center" wrapText="1"/>
      <protection locked="0"/>
    </xf>
    <xf numFmtId="2" fontId="6" fillId="0" borderId="3" xfId="0" applyNumberFormat="1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Fill="1" applyBorder="1" applyAlignment="1" applyProtection="1">
      <alignment horizontal="center" vertical="top" wrapText="1"/>
      <protection locked="0"/>
    </xf>
    <xf numFmtId="2" fontId="11" fillId="0" borderId="1" xfId="2" applyNumberFormat="1" applyFont="1" applyFill="1" applyBorder="1" applyAlignment="1" applyProtection="1">
      <alignment horizontal="center" vertical="top" wrapText="1"/>
      <protection locked="0"/>
    </xf>
    <xf numFmtId="0" fontId="6" fillId="0" borderId="1" xfId="2" applyFont="1" applyFill="1" applyBorder="1" applyAlignment="1" applyProtection="1">
      <alignment horizontal="center" vertical="top" wrapText="1"/>
      <protection locked="0"/>
    </xf>
    <xf numFmtId="0" fontId="10" fillId="0" borderId="1" xfId="2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6" fillId="0" borderId="6" xfId="2" applyFont="1" applyFill="1" applyBorder="1" applyAlignment="1" applyProtection="1">
      <alignment horizontal="center" vertical="center" wrapText="1"/>
      <protection locked="0"/>
    </xf>
    <xf numFmtId="0" fontId="10" fillId="0" borderId="7" xfId="2" applyFont="1" applyFill="1" applyBorder="1" applyAlignment="1" applyProtection="1">
      <alignment horizontal="center" vertical="center" wrapText="1"/>
      <protection locked="0"/>
    </xf>
  </cellXfs>
  <cellStyles count="5">
    <cellStyle name="20% - Акцент2" xfId="1" builtinId="34"/>
    <cellStyle name="40% - Акцент5" xfId="2" builtinId="47"/>
    <cellStyle name="Обычный" xfId="0" builtinId="0"/>
    <cellStyle name="Обычный 3" xfId="3"/>
    <cellStyle name="Примечание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13</xdr:row>
      <xdr:rowOff>981075</xdr:rowOff>
    </xdr:from>
    <xdr:to>
      <xdr:col>12</xdr:col>
      <xdr:colOff>0</xdr:colOff>
      <xdr:row>13</xdr:row>
      <xdr:rowOff>1333500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50" y="5391150"/>
          <a:ext cx="10763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13</xdr:row>
      <xdr:rowOff>923925</xdr:rowOff>
    </xdr:from>
    <xdr:to>
      <xdr:col>10</xdr:col>
      <xdr:colOff>781050</xdr:colOff>
      <xdr:row>13</xdr:row>
      <xdr:rowOff>1362075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24675" y="5334000"/>
          <a:ext cx="7620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2"/>
  <sheetViews>
    <sheetView tabSelected="1" zoomScaleNormal="100" zoomScaleSheetLayoutView="100" workbookViewId="0">
      <selection activeCell="M16" sqref="M16"/>
    </sheetView>
  </sheetViews>
  <sheetFormatPr defaultRowHeight="15" x14ac:dyDescent="0.25"/>
  <cols>
    <col min="1" max="1" width="4.7109375" customWidth="1"/>
    <col min="2" max="2" width="4" customWidth="1"/>
    <col min="3" max="3" width="55" style="2" customWidth="1"/>
    <col min="4" max="4" width="11.85546875" style="2" customWidth="1"/>
    <col min="5" max="5" width="8.5703125" customWidth="1"/>
    <col min="6" max="6" width="7.7109375" customWidth="1"/>
    <col min="7" max="7" width="11.5703125" customWidth="1"/>
    <col min="8" max="8" width="12.28515625" customWidth="1"/>
    <col min="9" max="9" width="12.85546875" customWidth="1"/>
    <col min="10" max="10" width="14" style="1" customWidth="1"/>
    <col min="11" max="11" width="11.7109375" style="1" customWidth="1"/>
    <col min="12" max="12" width="16.5703125" style="1" customWidth="1"/>
    <col min="13" max="13" width="15.5703125" style="1" customWidth="1"/>
    <col min="14" max="14" width="17.7109375" style="1" customWidth="1"/>
    <col min="15" max="15" width="6" customWidth="1"/>
  </cols>
  <sheetData>
    <row r="1" spans="2:15" s="3" customFormat="1" ht="15.75" x14ac:dyDescent="0.25">
      <c r="B1" s="43" t="s">
        <v>20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26"/>
    </row>
    <row r="2" spans="2:15" s="3" customFormat="1" ht="15.75" x14ac:dyDescent="0.25">
      <c r="B2" s="10"/>
      <c r="C2" s="10"/>
      <c r="D2" s="3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2:15" s="38" customFormat="1" ht="15.75" customHeight="1" x14ac:dyDescent="0.25">
      <c r="B3" s="40" t="s">
        <v>6</v>
      </c>
      <c r="C3" s="40"/>
      <c r="D3" s="36"/>
      <c r="E3" s="41" t="s">
        <v>15</v>
      </c>
      <c r="F3" s="41"/>
      <c r="G3" s="41"/>
      <c r="H3" s="41"/>
      <c r="I3" s="41"/>
      <c r="J3" s="41"/>
      <c r="K3" s="41"/>
      <c r="L3" s="41"/>
      <c r="M3" s="41"/>
      <c r="N3" s="41"/>
      <c r="O3" s="37"/>
    </row>
    <row r="4" spans="2:15" s="3" customFormat="1" ht="15.75" x14ac:dyDescent="0.25">
      <c r="B4" s="10"/>
      <c r="C4" s="10"/>
      <c r="D4" s="31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15" s="38" customFormat="1" ht="15.75" x14ac:dyDescent="0.25">
      <c r="B5" s="40" t="s">
        <v>7</v>
      </c>
      <c r="C5" s="40"/>
      <c r="D5" s="36"/>
      <c r="E5" s="42" t="s">
        <v>21</v>
      </c>
      <c r="F5" s="42"/>
      <c r="G5" s="42"/>
      <c r="H5" s="42"/>
      <c r="I5" s="42"/>
      <c r="J5" s="42"/>
      <c r="K5" s="42"/>
      <c r="L5" s="42"/>
      <c r="M5" s="42"/>
      <c r="N5" s="42"/>
      <c r="O5" s="37"/>
    </row>
    <row r="6" spans="2:15" s="3" customFormat="1" ht="15.75" x14ac:dyDescent="0.25">
      <c r="B6" s="10"/>
      <c r="C6" s="10"/>
      <c r="D6" s="31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2:15" s="3" customFormat="1" ht="15.75" x14ac:dyDescent="0.25">
      <c r="B7" s="40" t="s">
        <v>12</v>
      </c>
      <c r="C7" s="40"/>
      <c r="D7" s="36"/>
      <c r="E7" s="41" t="s">
        <v>16</v>
      </c>
      <c r="F7" s="41"/>
      <c r="G7" s="41"/>
      <c r="H7" s="41"/>
      <c r="I7" s="41"/>
      <c r="J7" s="41"/>
      <c r="K7" s="41"/>
      <c r="L7" s="41"/>
      <c r="M7" s="41"/>
      <c r="N7" s="41"/>
      <c r="O7" s="11"/>
    </row>
    <row r="8" spans="2:15" s="3" customFormat="1" ht="15.75" x14ac:dyDescent="0.25">
      <c r="B8" s="10"/>
      <c r="C8" s="10"/>
      <c r="D8" s="31"/>
      <c r="E8" s="10"/>
      <c r="F8" s="12"/>
      <c r="G8" s="12"/>
      <c r="H8" s="12"/>
      <c r="I8" s="12"/>
      <c r="J8" s="12"/>
      <c r="K8" s="12"/>
      <c r="L8" s="12"/>
      <c r="M8" s="12"/>
      <c r="N8" s="12"/>
      <c r="O8" s="11"/>
    </row>
    <row r="9" spans="2:15" s="3" customFormat="1" ht="15.75" x14ac:dyDescent="0.25">
      <c r="B9" s="46" t="s">
        <v>18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11"/>
    </row>
    <row r="10" spans="2:15" s="3" customFormat="1" ht="15.75" x14ac:dyDescent="0.25"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</row>
    <row r="11" spans="2:15" s="3" customFormat="1" ht="15.75" x14ac:dyDescent="0.25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2:15" s="4" customFormat="1" x14ac:dyDescent="0.25">
      <c r="B12" s="48" t="s">
        <v>24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</row>
    <row r="13" spans="2:15" s="2" customFormat="1" x14ac:dyDescent="0.25">
      <c r="B13" s="47" t="s">
        <v>5</v>
      </c>
      <c r="C13" s="47" t="s">
        <v>8</v>
      </c>
      <c r="D13" s="55" t="s">
        <v>28</v>
      </c>
      <c r="E13" s="47" t="s">
        <v>13</v>
      </c>
      <c r="F13" s="47" t="s">
        <v>4</v>
      </c>
      <c r="G13" s="47" t="s">
        <v>3</v>
      </c>
      <c r="H13" s="47"/>
      <c r="I13" s="47"/>
      <c r="J13" s="50" t="s">
        <v>2</v>
      </c>
      <c r="K13" s="50"/>
      <c r="L13" s="50"/>
      <c r="M13" s="51" t="s">
        <v>22</v>
      </c>
      <c r="N13" s="52"/>
    </row>
    <row r="14" spans="2:15" s="2" customFormat="1" ht="48" x14ac:dyDescent="0.25">
      <c r="B14" s="47"/>
      <c r="C14" s="47"/>
      <c r="D14" s="56"/>
      <c r="E14" s="47"/>
      <c r="F14" s="47"/>
      <c r="G14" s="29" t="s">
        <v>25</v>
      </c>
      <c r="H14" s="29" t="s">
        <v>26</v>
      </c>
      <c r="I14" s="29" t="s">
        <v>27</v>
      </c>
      <c r="J14" s="24" t="s">
        <v>1</v>
      </c>
      <c r="K14" s="24" t="s">
        <v>0</v>
      </c>
      <c r="L14" s="24" t="s">
        <v>14</v>
      </c>
      <c r="M14" s="32" t="s">
        <v>9</v>
      </c>
      <c r="N14" s="33" t="s">
        <v>11</v>
      </c>
    </row>
    <row r="15" spans="2:15" s="2" customFormat="1" x14ac:dyDescent="0.25">
      <c r="B15" s="28">
        <v>1</v>
      </c>
      <c r="C15" s="28">
        <v>2</v>
      </c>
      <c r="D15" s="28">
        <v>3</v>
      </c>
      <c r="E15" s="28">
        <v>4</v>
      </c>
      <c r="F15" s="28">
        <v>5</v>
      </c>
      <c r="G15" s="28">
        <v>6</v>
      </c>
      <c r="H15" s="28">
        <v>7</v>
      </c>
      <c r="I15" s="28">
        <v>8</v>
      </c>
      <c r="J15" s="28">
        <v>9</v>
      </c>
      <c r="K15" s="28">
        <v>10</v>
      </c>
      <c r="L15" s="28">
        <v>11</v>
      </c>
      <c r="M15" s="28">
        <v>12</v>
      </c>
      <c r="N15" s="28">
        <v>13</v>
      </c>
    </row>
    <row r="16" spans="2:15" s="4" customFormat="1" ht="45" x14ac:dyDescent="0.25">
      <c r="B16" s="9">
        <v>1</v>
      </c>
      <c r="C16" s="39" t="s">
        <v>30</v>
      </c>
      <c r="D16" s="39" t="s">
        <v>29</v>
      </c>
      <c r="E16" s="25" t="s">
        <v>17</v>
      </c>
      <c r="F16" s="25">
        <v>1</v>
      </c>
      <c r="G16" s="27">
        <v>14500</v>
      </c>
      <c r="H16" s="27">
        <v>15500</v>
      </c>
      <c r="I16" s="27">
        <v>15900</v>
      </c>
      <c r="J16" s="19">
        <f>AVERAGE(G16:I16)</f>
        <v>15300</v>
      </c>
      <c r="K16" s="20">
        <f>SQRT(((SUM((POWER(G16-J16,2)),(POWER(H16-J16,2)),(POWER(I16-J16,2)))/(COLUMNS(G16:I16)-1))))</f>
        <v>721.11025509279784</v>
      </c>
      <c r="L16" s="20">
        <f>K16/J16*100</f>
        <v>4.7131389221751494</v>
      </c>
      <c r="M16" s="19">
        <f>SMALL(G16:I16,1)</f>
        <v>14500</v>
      </c>
      <c r="N16" s="34">
        <f>M16*F16</f>
        <v>14500</v>
      </c>
    </row>
    <row r="17" spans="2:15" s="4" customFormat="1" x14ac:dyDescent="0.25">
      <c r="B17" s="14"/>
      <c r="C17" s="15" t="s">
        <v>10</v>
      </c>
      <c r="D17" s="15"/>
      <c r="E17" s="16"/>
      <c r="F17" s="17"/>
      <c r="G17" s="18">
        <f>SUM(G16:G16)</f>
        <v>14500</v>
      </c>
      <c r="H17" s="18">
        <f>SUM(H16:H16)</f>
        <v>15500</v>
      </c>
      <c r="I17" s="18">
        <f>SUM(I16:I16)</f>
        <v>15900</v>
      </c>
      <c r="J17" s="18"/>
      <c r="K17" s="18"/>
      <c r="L17" s="18"/>
      <c r="M17" s="18">
        <f>SUM(M16:M16)</f>
        <v>14500</v>
      </c>
      <c r="N17" s="18">
        <f>SUM(N16:N16)</f>
        <v>14500</v>
      </c>
    </row>
    <row r="18" spans="2:15" x14ac:dyDescent="0.25">
      <c r="B18" s="6"/>
      <c r="C18" s="8"/>
      <c r="D18" s="8"/>
      <c r="E18" s="6"/>
      <c r="F18" s="6"/>
      <c r="G18" s="6"/>
      <c r="H18" s="6"/>
      <c r="I18" s="6"/>
      <c r="J18" s="7"/>
      <c r="K18" s="7"/>
      <c r="L18" s="7"/>
      <c r="M18" s="7"/>
      <c r="N18" s="7"/>
      <c r="O18" s="5"/>
    </row>
    <row r="19" spans="2:15" x14ac:dyDescent="0.25">
      <c r="B19" s="54" t="s">
        <v>19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"/>
    </row>
    <row r="20" spans="2:15" ht="15.75" x14ac:dyDescent="0.25">
      <c r="B20" s="53" t="s">
        <v>23</v>
      </c>
      <c r="C20" s="53"/>
      <c r="D20" s="53"/>
      <c r="E20" s="53"/>
      <c r="F20" s="53"/>
      <c r="G20" s="53"/>
      <c r="H20" s="53"/>
      <c r="I20" s="53"/>
      <c r="J20" s="53"/>
      <c r="K20" s="53"/>
      <c r="L20" s="35">
        <f>N17</f>
        <v>14500</v>
      </c>
      <c r="M20" s="35"/>
      <c r="N20" s="13"/>
      <c r="O20" s="5"/>
    </row>
    <row r="21" spans="2:15" ht="15.75" x14ac:dyDescent="0.25">
      <c r="B21" s="21"/>
      <c r="C21" s="21"/>
      <c r="D21" s="30"/>
      <c r="E21" s="21"/>
      <c r="F21" s="21"/>
      <c r="G21" s="21"/>
      <c r="H21" s="21"/>
      <c r="I21" s="21"/>
      <c r="J21" s="21"/>
      <c r="K21" s="21"/>
      <c r="L21" s="23"/>
      <c r="M21" s="23"/>
      <c r="N21" s="13"/>
      <c r="O21" s="5"/>
    </row>
    <row r="22" spans="2:15" x14ac:dyDescent="0.25">
      <c r="B22" s="6"/>
      <c r="C22" s="44"/>
      <c r="D22" s="44"/>
      <c r="E22" s="45"/>
      <c r="F22" s="45"/>
      <c r="G22" s="45"/>
      <c r="H22" s="45"/>
      <c r="I22" s="45"/>
      <c r="J22" s="45"/>
      <c r="K22" s="7"/>
      <c r="L22" s="7"/>
      <c r="M22" s="7"/>
      <c r="N22" s="7"/>
    </row>
  </sheetData>
  <mergeCells count="21">
    <mergeCell ref="C22:J22"/>
    <mergeCell ref="B9:N9"/>
    <mergeCell ref="B13:B14"/>
    <mergeCell ref="F13:F14"/>
    <mergeCell ref="G13:I13"/>
    <mergeCell ref="B10:N10"/>
    <mergeCell ref="B12:N12"/>
    <mergeCell ref="J13:L13"/>
    <mergeCell ref="C13:C14"/>
    <mergeCell ref="M13:N13"/>
    <mergeCell ref="E13:E14"/>
    <mergeCell ref="B20:K20"/>
    <mergeCell ref="B19:N19"/>
    <mergeCell ref="D13:D14"/>
    <mergeCell ref="B7:C7"/>
    <mergeCell ref="E3:N3"/>
    <mergeCell ref="E5:N5"/>
    <mergeCell ref="E7:N7"/>
    <mergeCell ref="B1:N1"/>
    <mergeCell ref="B3:C3"/>
    <mergeCell ref="B5:C5"/>
  </mergeCells>
  <phoneticPr fontId="17" type="noConversion"/>
  <printOptions horizontalCentered="1" verticalCentered="1"/>
  <pageMargins left="0.25" right="0.25" top="0.28000000000000003" bottom="0.21" header="0.3" footer="0.3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и анализ</vt:lpstr>
      <vt:lpstr>Лист1</vt:lpstr>
      <vt:lpstr>'расчет и анализ'!Область_печати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Кизюрина Алена Алексеевна</cp:lastModifiedBy>
  <cp:lastPrinted>2026-05-28T07:11:42Z</cp:lastPrinted>
  <dcterms:created xsi:type="dcterms:W3CDTF">2014-05-21T06:44:29Z</dcterms:created>
  <dcterms:modified xsi:type="dcterms:W3CDTF">2026-07-27T11:43:54Z</dcterms:modified>
</cp:coreProperties>
</file>